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.crispeyn\Desktop\VENTO\CALCULATORS\HENRAD\"/>
    </mc:Choice>
  </mc:AlternateContent>
  <xr:revisionPtr revIDLastSave="0" documentId="13_ncr:1_{22BCFBC5-E86F-4301-A88F-4C794D38B945}" xr6:coauthVersionLast="46" xr6:coauthVersionMax="46" xr10:uidLastSave="{00000000-0000-0000-0000-000000000000}"/>
  <bookViews>
    <workbookView xWindow="-120" yWindow="-120" windowWidth="29040" windowHeight="15840" xr2:uid="{4BEECAC9-C67D-457C-A417-866F26362659}"/>
  </bookViews>
  <sheets>
    <sheet name="COMPACT VENTO (HEIZUNG)" sheetId="1" r:id="rId1"/>
    <sheet name="COMPACT VENTO (KÜHLUNG)" sheetId="3" r:id="rId2"/>
  </sheets>
  <definedNames>
    <definedName name="_xlnm.Print_Titles" localSheetId="0">'COMPACT VENTO (HEIZUNG)'!$B:$D</definedName>
    <definedName name="_xlnm.Print_Titles" localSheetId="1">'COMPACT VENTO (KÜHLUNG)'!$A:$C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3" l="1"/>
  <c r="D23" i="3" l="1"/>
  <c r="H23" i="3"/>
  <c r="D24" i="3"/>
  <c r="D25" i="3"/>
  <c r="D26" i="3"/>
  <c r="F26" i="3"/>
  <c r="D27" i="3"/>
  <c r="H27" i="3"/>
  <c r="C28" i="3"/>
  <c r="E28" i="3"/>
  <c r="C29" i="3"/>
  <c r="E29" i="3"/>
  <c r="C30" i="3"/>
  <c r="E30" i="3"/>
  <c r="G30" i="3"/>
  <c r="C31" i="3"/>
  <c r="E31" i="3"/>
  <c r="C32" i="3"/>
  <c r="E32" i="3"/>
  <c r="C33" i="3"/>
  <c r="G33" i="3"/>
  <c r="C34" i="3"/>
  <c r="C23" i="3"/>
  <c r="E23" i="3"/>
  <c r="C24" i="3"/>
  <c r="E24" i="3"/>
  <c r="C25" i="3"/>
  <c r="E25" i="3"/>
  <c r="C26" i="3"/>
  <c r="E26" i="3"/>
  <c r="G26" i="3"/>
  <c r="C27" i="3"/>
  <c r="E27" i="3"/>
  <c r="D28" i="3"/>
  <c r="D29" i="3"/>
  <c r="F29" i="3"/>
  <c r="D30" i="3"/>
  <c r="H30" i="3"/>
  <c r="D31" i="3"/>
  <c r="D32" i="3"/>
  <c r="F32" i="3"/>
  <c r="D33" i="3"/>
  <c r="D34" i="3"/>
  <c r="G29" i="3"/>
  <c r="F25" i="3"/>
  <c r="F33" i="3" l="1"/>
  <c r="H31" i="3"/>
  <c r="F30" i="3"/>
  <c r="G27" i="3"/>
  <c r="G23" i="3"/>
  <c r="G34" i="3"/>
  <c r="G31" i="3"/>
  <c r="F27" i="3"/>
  <c r="H24" i="3"/>
  <c r="F23" i="3"/>
  <c r="F34" i="3"/>
  <c r="F31" i="3"/>
  <c r="H28" i="3"/>
  <c r="G24" i="3"/>
  <c r="G28" i="3"/>
  <c r="H25" i="3"/>
  <c r="F24" i="3"/>
  <c r="H32" i="3"/>
  <c r="H29" i="3"/>
  <c r="F28" i="3"/>
  <c r="G25" i="3"/>
  <c r="G32" i="3"/>
  <c r="H26" i="3"/>
  <c r="D17" i="1" l="1"/>
  <c r="A17" i="1"/>
  <c r="E34" i="1" l="1"/>
  <c r="D33" i="1"/>
  <c r="E32" i="1"/>
  <c r="E31" i="1"/>
  <c r="F30" i="1"/>
  <c r="D30" i="1"/>
  <c r="E29" i="1"/>
  <c r="F28" i="1"/>
  <c r="D28" i="1"/>
  <c r="E27" i="1"/>
  <c r="F26" i="1"/>
  <c r="D26" i="1"/>
  <c r="E25" i="1"/>
  <c r="F24" i="1"/>
  <c r="D24" i="1"/>
  <c r="E23" i="1"/>
  <c r="D34" i="1"/>
  <c r="F32" i="1"/>
  <c r="D31" i="1"/>
  <c r="F29" i="1"/>
  <c r="E28" i="1"/>
  <c r="D27" i="1"/>
  <c r="F25" i="1"/>
  <c r="E24" i="1"/>
  <c r="E33" i="1"/>
  <c r="D32" i="1"/>
  <c r="F31" i="1"/>
  <c r="E30" i="1"/>
  <c r="D29" i="1"/>
  <c r="F27" i="1"/>
  <c r="E26" i="1"/>
  <c r="D25" i="1"/>
  <c r="F23" i="1"/>
  <c r="D23" i="1"/>
  <c r="G26" i="1"/>
  <c r="H34" i="1"/>
  <c r="G34" i="1"/>
  <c r="H32" i="1"/>
  <c r="G32" i="1"/>
  <c r="H31" i="1"/>
  <c r="G31" i="1"/>
  <c r="I30" i="1"/>
  <c r="H33" i="1"/>
  <c r="H30" i="1"/>
  <c r="H29" i="1"/>
  <c r="G29" i="1"/>
  <c r="I28" i="1"/>
  <c r="H27" i="1"/>
  <c r="G27" i="1"/>
  <c r="I26" i="1"/>
  <c r="H25" i="1"/>
  <c r="G25" i="1"/>
  <c r="I24" i="1"/>
  <c r="H23" i="1"/>
  <c r="G23" i="1"/>
  <c r="G33" i="1"/>
  <c r="I32" i="1"/>
  <c r="I31" i="1"/>
  <c r="G28" i="1"/>
  <c r="I27" i="1"/>
  <c r="H26" i="1"/>
  <c r="G24" i="1"/>
  <c r="I23" i="1"/>
  <c r="I29" i="1"/>
  <c r="I25" i="1"/>
  <c r="H28" i="1"/>
  <c r="G30" i="1"/>
  <c r="H24" i="1"/>
</calcChain>
</file>

<file path=xl/sharedStrings.xml><?xml version="1.0" encoding="utf-8"?>
<sst xmlns="http://schemas.openxmlformats.org/spreadsheetml/2006/main" count="66" uniqueCount="28">
  <si>
    <t>Type</t>
  </si>
  <si>
    <t>° C</t>
  </si>
  <si>
    <t>n-Exponent</t>
  </si>
  <si>
    <t>Gewicht (kg/m)</t>
  </si>
  <si>
    <t>Delta T</t>
  </si>
  <si>
    <t>&lt;&lt;&lt;</t>
  </si>
  <si>
    <r>
      <t>K</t>
    </r>
    <r>
      <rPr>
        <b/>
        <vertAlign val="subscript"/>
        <sz val="12"/>
        <rFont val="Calibri"/>
        <family val="2"/>
        <scheme val="minor"/>
      </rPr>
      <t>M</t>
    </r>
  </si>
  <si>
    <t>Lüftergeschwindigkeit</t>
  </si>
  <si>
    <t>Geschwindigkeit</t>
  </si>
  <si>
    <t>Wärmeleistungen: (Logarithmisch)</t>
  </si>
  <si>
    <t>Standby</t>
  </si>
  <si>
    <t>Dyn. max</t>
  </si>
  <si>
    <t>Typ</t>
  </si>
  <si>
    <t>Bauhöhe</t>
  </si>
  <si>
    <t>W/m bei 75/65/20</t>
  </si>
  <si>
    <t>Vorlauftemperatur (°C)</t>
  </si>
  <si>
    <t>Rücklauftemperatur (°C)</t>
  </si>
  <si>
    <t>Raumtemperatur (°C)</t>
  </si>
  <si>
    <t>Weitere Betriebstemperaturen?</t>
  </si>
  <si>
    <t>Vorlauftemperatur eintragen</t>
  </si>
  <si>
    <t>Rücklauftemperatur eintragen</t>
  </si>
  <si>
    <t>Raumtemperatur eintragen</t>
  </si>
  <si>
    <t>COMPACT VENTO (HEIZUNG)</t>
  </si>
  <si>
    <t>EN16430 Certification Data</t>
  </si>
  <si>
    <t>Wasserinhalt (l/m)</t>
  </si>
  <si>
    <t>W/m bei 10K</t>
  </si>
  <si>
    <t>Wärmeleistungen:</t>
  </si>
  <si>
    <t>COMPACT VENTO (KÜHLUNG)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</si>
</sst>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0.0000_)"/>
    <numFmt numFmtId="166" formatCode="0.00_)"/>
    <numFmt numFmtId="167" formatCode="0.0_)"/>
  </numFmts>
  <fonts count="16" x14ac:knownFonts="1">
    <font>
      <sz val="12"/>
      <name val="Times New Roman"/>
    </font>
    <font>
      <sz val="12"/>
      <name val="Times New Roman"/>
      <family val="1"/>
    </font>
    <font>
      <sz val="10"/>
      <name val="Arial"/>
      <family val="2"/>
    </font>
    <font>
      <b/>
      <sz val="24"/>
      <color rgb="FFE6000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6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5353"/>
      </left>
      <right style="thin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/>
      <bottom style="medium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/>
      <bottom/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medium">
        <color rgb="FFFF0000"/>
      </left>
      <right/>
      <top style="thin">
        <color rgb="FFFF0000"/>
      </top>
      <bottom style="medium">
        <color rgb="FFFF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0">
    <xf numFmtId="0" fontId="0" fillId="0" borderId="0" xfId="0"/>
    <xf numFmtId="164" fontId="4" fillId="2" borderId="0" xfId="1" applyNumberFormat="1" applyFont="1" applyFill="1" applyProtection="1">
      <protection hidden="1"/>
    </xf>
    <xf numFmtId="0" fontId="5" fillId="0" borderId="0" xfId="0" applyFont="1" applyProtection="1">
      <protection hidden="1"/>
    </xf>
    <xf numFmtId="164" fontId="6" fillId="2" borderId="0" xfId="1" applyNumberFormat="1" applyFont="1" applyFill="1" applyProtection="1">
      <protection hidden="1"/>
    </xf>
    <xf numFmtId="164" fontId="7" fillId="2" borderId="0" xfId="1" applyNumberFormat="1" applyFont="1" applyFill="1" applyAlignment="1" applyProtection="1">
      <alignment horizontal="left" vertical="top" indent="1"/>
      <protection hidden="1"/>
    </xf>
    <xf numFmtId="164" fontId="9" fillId="2" borderId="0" xfId="1" applyNumberFormat="1" applyFont="1" applyFill="1" applyAlignment="1" applyProtection="1">
      <alignment vertical="center"/>
      <protection hidden="1"/>
    </xf>
    <xf numFmtId="164" fontId="10" fillId="2" borderId="0" xfId="1" applyNumberFormat="1" applyFont="1" applyFill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164" fontId="7" fillId="0" borderId="0" xfId="0" applyNumberFormat="1" applyFont="1" applyProtection="1">
      <protection hidden="1"/>
    </xf>
    <xf numFmtId="0" fontId="8" fillId="0" borderId="0" xfId="0" applyFont="1" applyProtection="1">
      <protection hidden="1"/>
    </xf>
    <xf numFmtId="164" fontId="4" fillId="0" borderId="0" xfId="1" applyNumberFormat="1" applyFont="1" applyAlignment="1">
      <alignment horizontal="left"/>
    </xf>
    <xf numFmtId="164" fontId="11" fillId="0" borderId="0" xfId="1" applyNumberFormat="1" applyFont="1"/>
    <xf numFmtId="164" fontId="8" fillId="0" borderId="0" xfId="1" applyNumberFormat="1" applyFont="1"/>
    <xf numFmtId="164" fontId="4" fillId="0" borderId="0" xfId="1" applyNumberFormat="1" applyFont="1" applyBorder="1" applyAlignment="1">
      <alignment horizontal="left"/>
    </xf>
    <xf numFmtId="164" fontId="11" fillId="0" borderId="0" xfId="1" applyNumberFormat="1" applyFont="1" applyBorder="1"/>
    <xf numFmtId="164" fontId="6" fillId="0" borderId="6" xfId="1" applyNumberFormat="1" applyFont="1" applyFill="1" applyBorder="1" applyAlignment="1">
      <alignment horizontal="center"/>
    </xf>
    <xf numFmtId="164" fontId="6" fillId="0" borderId="3" xfId="1" applyNumberFormat="1" applyFont="1" applyFill="1" applyBorder="1" applyAlignment="1">
      <alignment horizontal="center"/>
    </xf>
    <xf numFmtId="164" fontId="6" fillId="0" borderId="2" xfId="1" applyNumberFormat="1" applyFont="1" applyFill="1" applyBorder="1" applyAlignment="1">
      <alignment horizontal="center"/>
    </xf>
    <xf numFmtId="164" fontId="8" fillId="3" borderId="3" xfId="1" applyNumberFormat="1" applyFont="1" applyFill="1" applyBorder="1" applyAlignment="1">
      <alignment horizontal="center"/>
    </xf>
    <xf numFmtId="165" fontId="8" fillId="0" borderId="3" xfId="1" applyNumberFormat="1" applyFont="1" applyFill="1" applyBorder="1" applyAlignment="1">
      <alignment horizontal="center"/>
    </xf>
    <xf numFmtId="166" fontId="8" fillId="3" borderId="7" xfId="1" applyNumberFormat="1" applyFont="1" applyFill="1" applyBorder="1" applyAlignment="1">
      <alignment horizontal="center"/>
    </xf>
    <xf numFmtId="166" fontId="8" fillId="0" borderId="3" xfId="1" applyNumberFormat="1" applyFont="1" applyFill="1" applyBorder="1" applyAlignment="1">
      <alignment horizontal="center"/>
    </xf>
    <xf numFmtId="164" fontId="6" fillId="0" borderId="11" xfId="1" applyNumberFormat="1" applyFont="1" applyFill="1" applyBorder="1" applyAlignment="1">
      <alignment horizontal="center"/>
    </xf>
    <xf numFmtId="164" fontId="6" fillId="0" borderId="8" xfId="1" applyNumberFormat="1" applyFont="1" applyFill="1" applyBorder="1" applyAlignment="1">
      <alignment horizontal="center"/>
    </xf>
    <xf numFmtId="164" fontId="6" fillId="0" borderId="7" xfId="1" applyNumberFormat="1" applyFont="1" applyFill="1" applyBorder="1" applyAlignment="1">
      <alignment horizontal="center"/>
    </xf>
    <xf numFmtId="164" fontId="8" fillId="3" borderId="12" xfId="1" applyNumberFormat="1" applyFont="1" applyFill="1" applyBorder="1" applyAlignment="1">
      <alignment horizontal="center"/>
    </xf>
    <xf numFmtId="164" fontId="8" fillId="3" borderId="13" xfId="1" applyNumberFormat="1" applyFont="1" applyFill="1" applyBorder="1" applyAlignment="1">
      <alignment horizontal="center"/>
    </xf>
    <xf numFmtId="164" fontId="8" fillId="3" borderId="14" xfId="1" applyNumberFormat="1" applyFont="1" applyFill="1" applyBorder="1" applyAlignment="1">
      <alignment horizontal="center"/>
    </xf>
    <xf numFmtId="165" fontId="8" fillId="0" borderId="15" xfId="1" applyNumberFormat="1" applyFont="1" applyFill="1" applyBorder="1" applyAlignment="1">
      <alignment horizontal="center"/>
    </xf>
    <xf numFmtId="165" fontId="8" fillId="0" borderId="16" xfId="1" applyNumberFormat="1" applyFont="1" applyFill="1" applyBorder="1" applyAlignment="1">
      <alignment horizontal="center"/>
    </xf>
    <xf numFmtId="166" fontId="8" fillId="3" borderId="17" xfId="1" applyNumberFormat="1" applyFont="1" applyFill="1" applyBorder="1" applyAlignment="1">
      <alignment horizontal="center"/>
    </xf>
    <xf numFmtId="166" fontId="8" fillId="3" borderId="18" xfId="1" applyNumberFormat="1" applyFont="1" applyFill="1" applyBorder="1" applyAlignment="1">
      <alignment horizontal="center"/>
    </xf>
    <xf numFmtId="166" fontId="8" fillId="0" borderId="15" xfId="1" applyNumberFormat="1" applyFont="1" applyFill="1" applyBorder="1" applyAlignment="1">
      <alignment horizontal="center"/>
    </xf>
    <xf numFmtId="166" fontId="8" fillId="0" borderId="16" xfId="1" applyNumberFormat="1" applyFont="1" applyFill="1" applyBorder="1" applyAlignment="1">
      <alignment horizontal="center"/>
    </xf>
    <xf numFmtId="165" fontId="8" fillId="3" borderId="19" xfId="1" applyNumberFormat="1" applyFont="1" applyFill="1" applyBorder="1" applyAlignment="1">
      <alignment horizontal="center"/>
    </xf>
    <xf numFmtId="165" fontId="8" fillId="3" borderId="20" xfId="1" applyNumberFormat="1" applyFont="1" applyFill="1" applyBorder="1" applyAlignment="1">
      <alignment horizontal="center"/>
    </xf>
    <xf numFmtId="165" fontId="8" fillId="3" borderId="21" xfId="1" applyNumberFormat="1" applyFont="1" applyFill="1" applyBorder="1" applyAlignment="1">
      <alignment horizontal="center"/>
    </xf>
    <xf numFmtId="164" fontId="8" fillId="3" borderId="22" xfId="1" applyNumberFormat="1" applyFont="1" applyFill="1" applyBorder="1" applyAlignment="1">
      <alignment horizontal="center"/>
    </xf>
    <xf numFmtId="164" fontId="6" fillId="0" borderId="18" xfId="1" applyNumberFormat="1" applyFont="1" applyFill="1" applyBorder="1" applyAlignment="1">
      <alignment horizontal="center"/>
    </xf>
    <xf numFmtId="164" fontId="6" fillId="3" borderId="18" xfId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6" fillId="0" borderId="10" xfId="1" applyNumberFormat="1" applyFont="1" applyFill="1" applyBorder="1" applyAlignment="1">
      <alignment horizontal="center"/>
    </xf>
    <xf numFmtId="164" fontId="6" fillId="0" borderId="9" xfId="1" applyNumberFormat="1" applyFont="1" applyFill="1" applyBorder="1" applyAlignment="1">
      <alignment horizontal="center"/>
    </xf>
    <xf numFmtId="164" fontId="6" fillId="0" borderId="23" xfId="1" applyNumberFormat="1" applyFont="1" applyFill="1" applyBorder="1" applyAlignment="1">
      <alignment horizontal="center"/>
    </xf>
    <xf numFmtId="164" fontId="6" fillId="0" borderId="24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Continuous"/>
    </xf>
    <xf numFmtId="164" fontId="8" fillId="0" borderId="25" xfId="1" applyNumberFormat="1" applyFont="1" applyFill="1" applyBorder="1" applyAlignment="1">
      <alignment horizontal="center"/>
    </xf>
    <xf numFmtId="164" fontId="8" fillId="0" borderId="26" xfId="1" applyNumberFormat="1" applyFont="1" applyFill="1" applyBorder="1" applyAlignment="1">
      <alignment horizontal="center"/>
    </xf>
    <xf numFmtId="164" fontId="8" fillId="3" borderId="15" xfId="1" applyNumberFormat="1" applyFont="1" applyFill="1" applyBorder="1" applyAlignment="1">
      <alignment horizontal="center"/>
    </xf>
    <xf numFmtId="164" fontId="8" fillId="0" borderId="27" xfId="1" applyNumberFormat="1" applyFont="1" applyFill="1" applyBorder="1" applyAlignment="1">
      <alignment horizontal="center"/>
    </xf>
    <xf numFmtId="164" fontId="8" fillId="3" borderId="16" xfId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Continuous"/>
    </xf>
    <xf numFmtId="164" fontId="8" fillId="0" borderId="29" xfId="1" applyNumberFormat="1" applyFont="1" applyFill="1" applyBorder="1" applyAlignment="1">
      <alignment horizontal="center"/>
    </xf>
    <xf numFmtId="164" fontId="8" fillId="0" borderId="9" xfId="1" applyNumberFormat="1" applyFont="1" applyFill="1" applyBorder="1" applyAlignment="1">
      <alignment horizontal="center"/>
    </xf>
    <xf numFmtId="164" fontId="8" fillId="0" borderId="28" xfId="1" applyNumberFormat="1" applyFont="1" applyFill="1" applyBorder="1" applyAlignment="1">
      <alignment horizontal="center"/>
    </xf>
    <xf numFmtId="164" fontId="8" fillId="0" borderId="30" xfId="1" applyNumberFormat="1" applyFont="1" applyFill="1" applyBorder="1" applyAlignment="1">
      <alignment horizontal="center"/>
    </xf>
    <xf numFmtId="164" fontId="8" fillId="3" borderId="32" xfId="1" applyNumberFormat="1" applyFont="1" applyFill="1" applyBorder="1" applyAlignment="1">
      <alignment horizontal="center"/>
    </xf>
    <xf numFmtId="164" fontId="8" fillId="0" borderId="31" xfId="1" applyNumberFormat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Continuous"/>
    </xf>
    <xf numFmtId="164" fontId="6" fillId="0" borderId="4" xfId="1" applyNumberFormat="1" applyFont="1" applyFill="1" applyBorder="1" applyAlignment="1">
      <alignment horizontal="centerContinuous"/>
    </xf>
    <xf numFmtId="164" fontId="8" fillId="0" borderId="15" xfId="1" applyNumberFormat="1" applyFont="1" applyFill="1" applyBorder="1" applyAlignment="1">
      <alignment horizontal="center"/>
    </xf>
    <xf numFmtId="164" fontId="8" fillId="0" borderId="3" xfId="1" applyNumberFormat="1" applyFont="1" applyFill="1" applyBorder="1" applyAlignment="1">
      <alignment horizontal="center"/>
    </xf>
    <xf numFmtId="164" fontId="8" fillId="0" borderId="16" xfId="1" applyNumberFormat="1" applyFont="1" applyFill="1" applyBorder="1" applyAlignment="1">
      <alignment horizontal="center"/>
    </xf>
    <xf numFmtId="164" fontId="8" fillId="3" borderId="19" xfId="1" applyNumberFormat="1" applyFont="1" applyFill="1" applyBorder="1" applyAlignment="1">
      <alignment horizontal="center"/>
    </xf>
    <xf numFmtId="164" fontId="8" fillId="3" borderId="20" xfId="1" applyNumberFormat="1" applyFont="1" applyFill="1" applyBorder="1" applyAlignment="1">
      <alignment horizontal="center"/>
    </xf>
    <xf numFmtId="164" fontId="8" fillId="3" borderId="21" xfId="1" applyNumberFormat="1" applyFont="1" applyFill="1" applyBorder="1" applyAlignment="1">
      <alignment horizontal="center"/>
    </xf>
    <xf numFmtId="164" fontId="6" fillId="3" borderId="16" xfId="1" applyNumberFormat="1" applyFont="1" applyFill="1" applyBorder="1" applyAlignment="1">
      <alignment horizontal="centerContinuous"/>
    </xf>
    <xf numFmtId="164" fontId="8" fillId="0" borderId="5" xfId="1" applyNumberFormat="1" applyFont="1" applyBorder="1"/>
    <xf numFmtId="164" fontId="8" fillId="3" borderId="31" xfId="1" applyNumberFormat="1" applyFont="1" applyFill="1" applyBorder="1" applyAlignment="1">
      <alignment horizontal="center"/>
    </xf>
    <xf numFmtId="164" fontId="8" fillId="0" borderId="0" xfId="1" applyNumberFormat="1" applyFont="1" applyBorder="1"/>
    <xf numFmtId="164" fontId="6" fillId="3" borderId="33" xfId="1" applyNumberFormat="1" applyFont="1" applyFill="1" applyBorder="1" applyAlignment="1">
      <alignment horizontal="center"/>
    </xf>
    <xf numFmtId="164" fontId="6" fillId="3" borderId="3" xfId="1" applyNumberFormat="1" applyFont="1" applyFill="1" applyBorder="1" applyAlignment="1"/>
    <xf numFmtId="164" fontId="6" fillId="3" borderId="0" xfId="1" applyNumberFormat="1" applyFont="1" applyFill="1" applyBorder="1" applyAlignment="1">
      <alignment horizontal="center"/>
    </xf>
    <xf numFmtId="164" fontId="6" fillId="3" borderId="34" xfId="1" applyNumberFormat="1" applyFont="1" applyFill="1" applyBorder="1" applyAlignment="1">
      <alignment horizontal="center"/>
    </xf>
    <xf numFmtId="164" fontId="6" fillId="3" borderId="35" xfId="1" applyNumberFormat="1" applyFont="1" applyFill="1" applyBorder="1" applyAlignment="1">
      <alignment horizontal="center"/>
    </xf>
    <xf numFmtId="164" fontId="6" fillId="0" borderId="0" xfId="1" applyNumberFormat="1" applyFont="1" applyFill="1" applyBorder="1"/>
    <xf numFmtId="164" fontId="13" fillId="0" borderId="0" xfId="1" applyNumberFormat="1" applyFont="1" applyFill="1" applyBorder="1" applyAlignment="1" applyProtection="1">
      <alignment horizontal="center"/>
      <protection locked="0"/>
    </xf>
    <xf numFmtId="167" fontId="13" fillId="3" borderId="0" xfId="1" applyNumberFormat="1" applyFont="1" applyFill="1" applyBorder="1" applyAlignment="1">
      <alignment horizontal="center" vertical="center"/>
    </xf>
    <xf numFmtId="0" fontId="8" fillId="0" borderId="0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164" fontId="6" fillId="0" borderId="0" xfId="1" applyNumberFormat="1" applyFont="1" applyFill="1" applyBorder="1" applyProtection="1">
      <protection hidden="1"/>
    </xf>
    <xf numFmtId="164" fontId="3" fillId="0" borderId="0" xfId="1" applyNumberFormat="1" applyFont="1" applyFill="1" applyBorder="1" applyAlignment="1" applyProtection="1">
      <alignment horizontal="left" vertical="top"/>
      <protection hidden="1"/>
    </xf>
    <xf numFmtId="0" fontId="8" fillId="0" borderId="0" xfId="0" applyFont="1" applyFill="1" applyBorder="1" applyAlignment="1" applyProtection="1">
      <alignment horizontal="left"/>
      <protection hidden="1"/>
    </xf>
    <xf numFmtId="164" fontId="15" fillId="0" borderId="0" xfId="1" applyNumberFormat="1" applyFont="1" applyFill="1" applyBorder="1"/>
    <xf numFmtId="164" fontId="14" fillId="0" borderId="0" xfId="1" applyNumberFormat="1" applyFont="1" applyFill="1" applyBorder="1"/>
    <xf numFmtId="164" fontId="14" fillId="0" borderId="0" xfId="1" applyNumberFormat="1" applyFont="1" applyFill="1" applyBorder="1" applyAlignment="1">
      <alignment horizontal="left"/>
    </xf>
    <xf numFmtId="164" fontId="8" fillId="0" borderId="0" xfId="1" applyNumberFormat="1" applyFont="1" applyFill="1" applyBorder="1"/>
    <xf numFmtId="164" fontId="6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 applyProtection="1">
      <alignment vertical="center"/>
      <protection hidden="1"/>
    </xf>
    <xf numFmtId="164" fontId="6" fillId="0" borderId="0" xfId="1" applyNumberFormat="1" applyFont="1" applyFill="1" applyBorder="1" applyAlignment="1">
      <alignment horizontal="left"/>
    </xf>
    <xf numFmtId="164" fontId="8" fillId="0" borderId="0" xfId="2" applyNumberFormat="1" applyFont="1" applyFill="1" applyBorder="1" applyAlignment="1">
      <alignment horizontal="center"/>
    </xf>
    <xf numFmtId="0" fontId="13" fillId="0" borderId="0" xfId="2" applyFont="1" applyFill="1" applyBorder="1" applyAlignment="1" applyProtection="1">
      <alignment horizontal="center"/>
      <protection locked="0"/>
    </xf>
    <xf numFmtId="2" fontId="6" fillId="0" borderId="0" xfId="2" applyNumberFormat="1" applyFont="1" applyFill="1" applyBorder="1" applyAlignment="1">
      <alignment horizontal="center"/>
    </xf>
    <xf numFmtId="164" fontId="6" fillId="0" borderId="2" xfId="1" applyNumberFormat="1" applyFont="1" applyFill="1" applyBorder="1" applyAlignment="1">
      <alignment horizontal="centerContinuous"/>
    </xf>
    <xf numFmtId="164" fontId="8" fillId="0" borderId="2" xfId="1" applyNumberFormat="1" applyFont="1" applyFill="1" applyBorder="1" applyAlignment="1">
      <alignment horizontal="center"/>
    </xf>
    <xf numFmtId="165" fontId="8" fillId="0" borderId="2" xfId="1" applyNumberFormat="1" applyFont="1" applyFill="1" applyBorder="1" applyAlignment="1">
      <alignment horizontal="center"/>
    </xf>
    <xf numFmtId="166" fontId="8" fillId="0" borderId="2" xfId="1" applyNumberFormat="1" applyFont="1" applyFill="1" applyBorder="1" applyAlignment="1">
      <alignment horizontal="center"/>
    </xf>
    <xf numFmtId="2" fontId="13" fillId="3" borderId="0" xfId="2" applyNumberFormat="1" applyFont="1" applyFill="1" applyBorder="1" applyAlignment="1">
      <alignment horizontal="center"/>
    </xf>
    <xf numFmtId="164" fontId="8" fillId="3" borderId="2" xfId="1" applyNumberFormat="1" applyFont="1" applyFill="1" applyBorder="1" applyAlignment="1">
      <alignment horizontal="center"/>
    </xf>
    <xf numFmtId="166" fontId="8" fillId="3" borderId="2" xfId="1" applyNumberFormat="1" applyFont="1" applyFill="1" applyBorder="1" applyAlignment="1">
      <alignment horizontal="center"/>
    </xf>
    <xf numFmtId="164" fontId="6" fillId="3" borderId="2" xfId="1" applyNumberFormat="1" applyFont="1" applyFill="1" applyBorder="1" applyAlignment="1">
      <alignment horizontal="centerContinuous"/>
    </xf>
    <xf numFmtId="164" fontId="8" fillId="3" borderId="30" xfId="1" applyNumberFormat="1" applyFont="1" applyFill="1" applyBorder="1" applyAlignment="1">
      <alignment horizontal="center"/>
    </xf>
    <xf numFmtId="165" fontId="8" fillId="0" borderId="31" xfId="1" applyNumberFormat="1" applyFont="1" applyFill="1" applyBorder="1" applyAlignment="1">
      <alignment horizontal="center"/>
    </xf>
    <xf numFmtId="166" fontId="8" fillId="3" borderId="15" xfId="1" applyNumberFormat="1" applyFont="1" applyFill="1" applyBorder="1" applyAlignment="1">
      <alignment horizontal="center"/>
    </xf>
    <xf numFmtId="166" fontId="8" fillId="3" borderId="31" xfId="1" applyNumberFormat="1" applyFont="1" applyFill="1" applyBorder="1" applyAlignment="1">
      <alignment horizontal="center"/>
    </xf>
    <xf numFmtId="166" fontId="8" fillId="0" borderId="31" xfId="1" applyNumberFormat="1" applyFont="1" applyFill="1" applyBorder="1" applyAlignment="1">
      <alignment horizontal="center"/>
    </xf>
    <xf numFmtId="165" fontId="8" fillId="3" borderId="36" xfId="1" applyNumberFormat="1" applyFont="1" applyFill="1" applyBorder="1" applyAlignment="1">
      <alignment horizontal="center"/>
    </xf>
    <xf numFmtId="165" fontId="8" fillId="3" borderId="37" xfId="1" applyNumberFormat="1" applyFont="1" applyFill="1" applyBorder="1" applyAlignment="1">
      <alignment horizontal="center"/>
    </xf>
    <xf numFmtId="165" fontId="8" fillId="3" borderId="38" xfId="1" applyNumberFormat="1" applyFont="1" applyFill="1" applyBorder="1" applyAlignment="1">
      <alignment horizontal="center"/>
    </xf>
    <xf numFmtId="164" fontId="6" fillId="0" borderId="39" xfId="1" applyNumberFormat="1" applyFont="1" applyFill="1" applyBorder="1" applyAlignment="1">
      <alignment horizontal="center"/>
    </xf>
    <xf numFmtId="164" fontId="6" fillId="3" borderId="6" xfId="1" applyNumberFormat="1" applyFont="1" applyFill="1" applyBorder="1" applyAlignment="1">
      <alignment horizontal="center"/>
    </xf>
    <xf numFmtId="164" fontId="8" fillId="0" borderId="12" xfId="1" applyNumberFormat="1" applyFont="1" applyFill="1" applyBorder="1" applyAlignment="1">
      <alignment horizontal="center"/>
    </xf>
    <xf numFmtId="164" fontId="8" fillId="0" borderId="13" xfId="1" applyNumberFormat="1" applyFont="1" applyFill="1" applyBorder="1" applyAlignment="1">
      <alignment horizontal="center"/>
    </xf>
    <xf numFmtId="164" fontId="8" fillId="3" borderId="36" xfId="1" applyNumberFormat="1" applyFont="1" applyFill="1" applyBorder="1" applyAlignment="1">
      <alignment horizontal="center"/>
    </xf>
    <xf numFmtId="164" fontId="8" fillId="3" borderId="37" xfId="1" applyNumberFormat="1" applyFont="1" applyFill="1" applyBorder="1" applyAlignment="1">
      <alignment horizontal="center"/>
    </xf>
    <xf numFmtId="164" fontId="8" fillId="3" borderId="38" xfId="1" applyNumberFormat="1" applyFont="1" applyFill="1" applyBorder="1" applyAlignment="1">
      <alignment horizontal="center"/>
    </xf>
    <xf numFmtId="164" fontId="6" fillId="3" borderId="7" xfId="1" applyNumberFormat="1" applyFont="1" applyFill="1" applyBorder="1" applyAlignment="1">
      <alignment horizontal="center"/>
    </xf>
    <xf numFmtId="164" fontId="6" fillId="0" borderId="31" xfId="1" applyNumberFormat="1" applyFont="1" applyFill="1" applyBorder="1" applyAlignment="1">
      <alignment horizontal="center"/>
    </xf>
    <xf numFmtId="164" fontId="6" fillId="3" borderId="3" xfId="1" applyNumberFormat="1" applyFont="1" applyFill="1" applyBorder="1" applyAlignment="1">
      <alignment horizontal="centerContinuous"/>
    </xf>
    <xf numFmtId="164" fontId="6" fillId="3" borderId="40" xfId="1" applyNumberFormat="1" applyFont="1" applyFill="1" applyBorder="1" applyAlignment="1">
      <alignment horizontal="center"/>
    </xf>
    <xf numFmtId="164" fontId="6" fillId="3" borderId="41" xfId="1" applyNumberFormat="1" applyFont="1" applyFill="1" applyBorder="1" applyAlignment="1">
      <alignment horizontal="center"/>
    </xf>
    <xf numFmtId="164" fontId="8" fillId="0" borderId="0" xfId="1" applyNumberFormat="1" applyFont="1" applyAlignment="1">
      <alignment vertical="center"/>
    </xf>
    <xf numFmtId="164" fontId="6" fillId="0" borderId="0" xfId="1" applyNumberFormat="1" applyFont="1" applyFill="1" applyBorder="1" applyAlignment="1">
      <alignment horizontal="left" vertical="center"/>
    </xf>
    <xf numFmtId="164" fontId="6" fillId="0" borderId="6" xfId="1" applyNumberFormat="1" applyFont="1" applyFill="1" applyBorder="1" applyAlignment="1">
      <alignment horizontal="center"/>
    </xf>
    <xf numFmtId="164" fontId="6" fillId="0" borderId="4" xfId="1" applyNumberFormat="1" applyFont="1" applyFill="1" applyBorder="1" applyAlignment="1">
      <alignment horizontal="center"/>
    </xf>
    <xf numFmtId="164" fontId="6" fillId="3" borderId="6" xfId="1" applyNumberFormat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left" vertical="center"/>
    </xf>
    <xf numFmtId="164" fontId="8" fillId="3" borderId="0" xfId="1" applyNumberFormat="1" applyFont="1" applyFill="1" applyBorder="1" applyAlignment="1">
      <alignment horizontal="left" vertical="center"/>
    </xf>
    <xf numFmtId="164" fontId="6" fillId="0" borderId="3" xfId="1" applyNumberFormat="1" applyFont="1" applyFill="1" applyBorder="1" applyAlignment="1">
      <alignment horizontal="center"/>
    </xf>
    <xf numFmtId="164" fontId="6" fillId="3" borderId="3" xfId="1" applyNumberFormat="1" applyFont="1" applyFill="1" applyBorder="1" applyAlignment="1">
      <alignment horizontal="center"/>
    </xf>
    <xf numFmtId="164" fontId="6" fillId="0" borderId="2" xfId="1" applyNumberFormat="1" applyFont="1" applyFill="1" applyBorder="1" applyAlignment="1">
      <alignment horizontal="center"/>
    </xf>
    <xf numFmtId="164" fontId="6" fillId="3" borderId="2" xfId="1" applyNumberFormat="1" applyFont="1" applyFill="1" applyBorder="1" applyAlignment="1">
      <alignment horizontal="center"/>
    </xf>
    <xf numFmtId="164" fontId="6" fillId="3" borderId="31" xfId="1" applyNumberFormat="1" applyFont="1" applyFill="1" applyBorder="1" applyAlignment="1">
      <alignment horizontal="center"/>
    </xf>
    <xf numFmtId="164" fontId="6" fillId="3" borderId="16" xfId="1" applyNumberFormat="1" applyFont="1" applyFill="1" applyBorder="1" applyAlignment="1">
      <alignment horizontal="center"/>
    </xf>
    <xf numFmtId="164" fontId="3" fillId="2" borderId="0" xfId="1" applyNumberFormat="1" applyFont="1" applyFill="1" applyAlignment="1" applyProtection="1">
      <alignment horizontal="left" vertical="top" indent="1"/>
      <protection hidden="1"/>
    </xf>
    <xf numFmtId="164" fontId="8" fillId="3" borderId="0" xfId="1" applyNumberFormat="1" applyFont="1" applyFill="1" applyAlignment="1" applyProtection="1">
      <alignment horizontal="left" vertical="center"/>
      <protection hidden="1"/>
    </xf>
    <xf numFmtId="164" fontId="8" fillId="3" borderId="0" xfId="1" applyNumberFormat="1" applyFont="1" applyFill="1" applyBorder="1" applyAlignment="1" applyProtection="1">
      <alignment horizontal="left" vertical="center"/>
      <protection hidden="1"/>
    </xf>
    <xf numFmtId="164" fontId="8" fillId="2" borderId="0" xfId="1" applyNumberFormat="1" applyFont="1" applyFill="1" applyAlignment="1" applyProtection="1">
      <alignment horizontal="left" vertical="center"/>
      <protection hidden="1"/>
    </xf>
    <xf numFmtId="164" fontId="8" fillId="2" borderId="0" xfId="1" applyNumberFormat="1" applyFont="1" applyFill="1" applyBorder="1" applyAlignment="1" applyProtection="1">
      <alignment horizontal="left" vertical="center"/>
      <protection hidden="1"/>
    </xf>
  </cellXfs>
  <cellStyles count="3">
    <cellStyle name="Normal_EN442" xfId="1" xr:uid="{B2F63C81-7A25-43C8-939F-8C97B9A878D6}"/>
    <cellStyle name="Normal_LogW-test" xfId="2" xr:uid="{0660E74B-149A-4682-8C9B-28A313192C35}"/>
    <cellStyle name="Standaard" xfId="0" builtinId="0"/>
  </cellStyles>
  <dxfs count="0"/>
  <tableStyles count="0" defaultTableStyle="TableStyleMedium2" defaultPivotStyle="PivotStyleLight16"/>
  <colors>
    <mruColors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58524</xdr:colOff>
      <xdr:row>0</xdr:row>
      <xdr:rowOff>68035</xdr:rowOff>
    </xdr:from>
    <xdr:to>
      <xdr:col>2</xdr:col>
      <xdr:colOff>528881</xdr:colOff>
      <xdr:row>0</xdr:row>
      <xdr:rowOff>312563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D4C985E-48CB-409E-83CE-091429B98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4" y="68035"/>
          <a:ext cx="1610556" cy="24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58524</xdr:colOff>
      <xdr:row>0</xdr:row>
      <xdr:rowOff>68035</xdr:rowOff>
    </xdr:from>
    <xdr:to>
      <xdr:col>1</xdr:col>
      <xdr:colOff>526080</xdr:colOff>
      <xdr:row>0</xdr:row>
      <xdr:rowOff>312563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8ADF635-C768-4772-81E2-DA5AEFE9C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4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5CBFB-7611-4C2F-B037-8DE5A4A9BEF7}">
  <dimension ref="A1:I50"/>
  <sheetViews>
    <sheetView showGridLines="0" tabSelected="1" topLeftCell="B1" zoomScale="85" zoomScaleNormal="85" workbookViewId="0">
      <selection activeCell="D14" sqref="D14"/>
    </sheetView>
  </sheetViews>
  <sheetFormatPr defaultColWidth="9" defaultRowHeight="15" x14ac:dyDescent="0.25"/>
  <cols>
    <col min="1" max="1" width="0" style="83" hidden="1" customWidth="1"/>
    <col min="2" max="3" width="15" style="83" customWidth="1"/>
    <col min="4" max="14" width="8.5" style="83" customWidth="1"/>
    <col min="15" max="16384" width="9" style="83"/>
  </cols>
  <sheetData>
    <row r="1" spans="1:9" s="78" customFormat="1" ht="28.5" customHeight="1" x14ac:dyDescent="0.25">
      <c r="B1" s="79"/>
      <c r="C1" s="80"/>
      <c r="D1" s="81" t="s">
        <v>22</v>
      </c>
      <c r="E1" s="81"/>
      <c r="F1" s="81"/>
      <c r="G1" s="82"/>
      <c r="H1" s="82"/>
      <c r="I1" s="82"/>
    </row>
    <row r="2" spans="1:9" ht="15.75" customHeight="1" x14ac:dyDescent="0.25">
      <c r="B2" s="84"/>
    </row>
    <row r="3" spans="1:9" ht="21" x14ac:dyDescent="0.35">
      <c r="B3" s="1" t="s">
        <v>23</v>
      </c>
      <c r="C3" s="85"/>
      <c r="D3" s="85"/>
    </row>
    <row r="4" spans="1:9" s="86" customFormat="1" ht="15.75" customHeight="1" x14ac:dyDescent="0.25">
      <c r="B4" s="123" t="s">
        <v>12</v>
      </c>
      <c r="C4" s="129"/>
      <c r="D4" s="123">
        <v>22</v>
      </c>
      <c r="E4" s="124"/>
      <c r="F4" s="124"/>
      <c r="G4" s="124"/>
      <c r="H4" s="124"/>
      <c r="I4" s="129"/>
    </row>
    <row r="5" spans="1:9" s="86" customFormat="1" ht="15.75" customHeight="1" x14ac:dyDescent="0.25">
      <c r="B5" s="125" t="s">
        <v>7</v>
      </c>
      <c r="C5" s="130"/>
      <c r="D5" s="125" t="s">
        <v>10</v>
      </c>
      <c r="E5" s="126"/>
      <c r="F5" s="134"/>
      <c r="G5" s="126" t="s">
        <v>11</v>
      </c>
      <c r="H5" s="126"/>
      <c r="I5" s="130"/>
    </row>
    <row r="6" spans="1:9" s="86" customFormat="1" ht="15.75" customHeight="1" thickBot="1" x14ac:dyDescent="0.3">
      <c r="B6" s="123" t="s">
        <v>13</v>
      </c>
      <c r="C6" s="129"/>
      <c r="D6" s="23">
        <v>400</v>
      </c>
      <c r="E6" s="23">
        <v>600</v>
      </c>
      <c r="F6" s="109">
        <v>900</v>
      </c>
      <c r="G6" s="24">
        <v>400</v>
      </c>
      <c r="H6" s="23">
        <v>600</v>
      </c>
      <c r="I6" s="23">
        <v>900</v>
      </c>
    </row>
    <row r="7" spans="1:9" s="86" customFormat="1" ht="15.75" customHeight="1" x14ac:dyDescent="0.25">
      <c r="B7" s="125" t="s">
        <v>14</v>
      </c>
      <c r="C7" s="126"/>
      <c r="D7" s="25">
        <v>1096</v>
      </c>
      <c r="E7" s="26">
        <v>1504</v>
      </c>
      <c r="F7" s="101">
        <v>2091</v>
      </c>
      <c r="G7" s="25">
        <v>1541</v>
      </c>
      <c r="H7" s="26">
        <v>1992</v>
      </c>
      <c r="I7" s="101">
        <v>2666</v>
      </c>
    </row>
    <row r="8" spans="1:9" s="86" customFormat="1" ht="15.75" customHeight="1" x14ac:dyDescent="0.25">
      <c r="B8" s="123" t="s">
        <v>2</v>
      </c>
      <c r="C8" s="124"/>
      <c r="D8" s="28">
        <v>1.3272999999999999</v>
      </c>
      <c r="E8" s="95">
        <v>1.3493999999999999</v>
      </c>
      <c r="F8" s="102">
        <v>1.3915</v>
      </c>
      <c r="G8" s="28">
        <v>1.2045999999999999</v>
      </c>
      <c r="H8" s="95">
        <v>1.2359</v>
      </c>
      <c r="I8" s="102">
        <v>1.2705</v>
      </c>
    </row>
    <row r="9" spans="1:9" s="86" customFormat="1" ht="15.75" customHeight="1" x14ac:dyDescent="0.25">
      <c r="B9" s="125" t="s">
        <v>3</v>
      </c>
      <c r="C9" s="126"/>
      <c r="D9" s="103">
        <v>22.1</v>
      </c>
      <c r="E9" s="99">
        <v>30</v>
      </c>
      <c r="F9" s="104">
        <v>46.8</v>
      </c>
      <c r="G9" s="103">
        <v>22.1</v>
      </c>
      <c r="H9" s="99">
        <v>30</v>
      </c>
      <c r="I9" s="104">
        <v>46.8</v>
      </c>
    </row>
    <row r="10" spans="1:9" s="86" customFormat="1" ht="15.75" customHeight="1" x14ac:dyDescent="0.25">
      <c r="B10" s="123" t="s">
        <v>24</v>
      </c>
      <c r="C10" s="124"/>
      <c r="D10" s="32">
        <v>4.5999999999999996</v>
      </c>
      <c r="E10" s="96">
        <v>6.6</v>
      </c>
      <c r="F10" s="105">
        <v>9.65</v>
      </c>
      <c r="G10" s="32">
        <v>4.5999999999999996</v>
      </c>
      <c r="H10" s="96">
        <v>6.6</v>
      </c>
      <c r="I10" s="105">
        <v>9.65</v>
      </c>
    </row>
    <row r="11" spans="1:9" s="86" customFormat="1" ht="15.75" customHeight="1" thickBot="1" x14ac:dyDescent="0.4">
      <c r="B11" s="125" t="s">
        <v>6</v>
      </c>
      <c r="C11" s="126"/>
      <c r="D11" s="106">
        <v>6.0921000000000003</v>
      </c>
      <c r="E11" s="107">
        <v>7.6676000000000002</v>
      </c>
      <c r="F11" s="108">
        <v>9.0413999999999994</v>
      </c>
      <c r="G11" s="106">
        <v>13.8428</v>
      </c>
      <c r="H11" s="107">
        <v>15.831899999999999</v>
      </c>
      <c r="I11" s="108">
        <v>18.5063</v>
      </c>
    </row>
    <row r="12" spans="1:9" s="86" customFormat="1" ht="15.75" customHeight="1" x14ac:dyDescent="0.25"/>
    <row r="13" spans="1:9" s="86" customFormat="1" ht="21" customHeight="1" x14ac:dyDescent="0.35">
      <c r="B13" s="88" t="s">
        <v>9</v>
      </c>
      <c r="C13" s="122"/>
      <c r="D13" s="89"/>
      <c r="F13" s="5"/>
      <c r="G13" s="6" t="s">
        <v>18</v>
      </c>
    </row>
    <row r="14" spans="1:9" s="86" customFormat="1" ht="15.75" customHeight="1" x14ac:dyDescent="0.25">
      <c r="A14" s="90">
        <v>75</v>
      </c>
      <c r="B14" s="127" t="s">
        <v>15</v>
      </c>
      <c r="C14" s="127"/>
      <c r="D14" s="91">
        <v>45</v>
      </c>
      <c r="E14" s="75" t="s">
        <v>1</v>
      </c>
      <c r="F14" s="7" t="s">
        <v>5</v>
      </c>
      <c r="G14" s="8" t="s">
        <v>19</v>
      </c>
    </row>
    <row r="15" spans="1:9" s="86" customFormat="1" ht="15.75" customHeight="1" x14ac:dyDescent="0.25">
      <c r="A15" s="90">
        <v>65</v>
      </c>
      <c r="B15" s="127" t="s">
        <v>16</v>
      </c>
      <c r="C15" s="127"/>
      <c r="D15" s="91">
        <v>35</v>
      </c>
      <c r="E15" s="75" t="s">
        <v>1</v>
      </c>
      <c r="F15" s="7" t="s">
        <v>5</v>
      </c>
      <c r="G15" s="8" t="s">
        <v>20</v>
      </c>
    </row>
    <row r="16" spans="1:9" s="86" customFormat="1" ht="15.75" customHeight="1" x14ac:dyDescent="0.25">
      <c r="A16" s="90">
        <v>20</v>
      </c>
      <c r="B16" s="127" t="s">
        <v>17</v>
      </c>
      <c r="C16" s="127"/>
      <c r="D16" s="91">
        <v>20</v>
      </c>
      <c r="E16" s="75" t="s">
        <v>1</v>
      </c>
      <c r="F16" s="7" t="s">
        <v>5</v>
      </c>
      <c r="G16" s="8" t="s">
        <v>21</v>
      </c>
    </row>
    <row r="17" spans="1:9" s="86" customFormat="1" ht="15.75" customHeight="1" x14ac:dyDescent="0.25">
      <c r="A17" s="92">
        <f>(A14-A15)/LN((A14-A16)/(A15-A16))</f>
        <v>49.83288654563971</v>
      </c>
      <c r="B17" s="128" t="s">
        <v>4</v>
      </c>
      <c r="C17" s="128"/>
      <c r="D17" s="97">
        <f>(D14-D15)/LN((D14-D16)/(D15-D16))</f>
        <v>19.576151889712175</v>
      </c>
      <c r="E17" s="75" t="s">
        <v>1</v>
      </c>
    </row>
    <row r="18" spans="1:9" s="86" customFormat="1" ht="15.75" customHeight="1" x14ac:dyDescent="0.25"/>
    <row r="19" spans="1:9" s="86" customFormat="1" ht="15.75" customHeight="1" x14ac:dyDescent="0.25">
      <c r="C19" s="93" t="s">
        <v>0</v>
      </c>
      <c r="D19" s="131">
        <v>22</v>
      </c>
      <c r="E19" s="131"/>
      <c r="F19" s="131"/>
      <c r="G19" s="131"/>
      <c r="H19" s="131"/>
      <c r="I19" s="131"/>
    </row>
    <row r="20" spans="1:9" s="86" customFormat="1" ht="15.75" customHeight="1" x14ac:dyDescent="0.25">
      <c r="C20" s="100" t="s">
        <v>8</v>
      </c>
      <c r="D20" s="132" t="s">
        <v>10</v>
      </c>
      <c r="E20" s="132"/>
      <c r="F20" s="133"/>
      <c r="G20" s="130" t="s">
        <v>11</v>
      </c>
      <c r="H20" s="132"/>
      <c r="I20" s="132"/>
    </row>
    <row r="21" spans="1:9" s="86" customFormat="1" ht="15.75" customHeight="1" x14ac:dyDescent="0.25">
      <c r="B21" s="45"/>
      <c r="C21" s="93" t="s">
        <v>13</v>
      </c>
      <c r="D21" s="17">
        <v>400</v>
      </c>
      <c r="E21" s="17">
        <v>600</v>
      </c>
      <c r="F21" s="117">
        <v>900</v>
      </c>
      <c r="G21" s="16">
        <v>400</v>
      </c>
      <c r="H21" s="17">
        <v>600</v>
      </c>
      <c r="I21" s="17">
        <v>900</v>
      </c>
    </row>
    <row r="22" spans="1:9" s="86" customFormat="1" ht="15.75" customHeight="1" thickBot="1" x14ac:dyDescent="0.3">
      <c r="B22" s="45"/>
      <c r="C22" s="118"/>
      <c r="D22" s="119"/>
      <c r="E22" s="70"/>
      <c r="F22" s="39"/>
      <c r="G22" s="120"/>
      <c r="H22" s="70"/>
      <c r="I22" s="116"/>
    </row>
    <row r="23" spans="1:9" s="86" customFormat="1" ht="15.75" customHeight="1" x14ac:dyDescent="0.25">
      <c r="B23" s="87"/>
      <c r="C23" s="15">
        <v>500</v>
      </c>
      <c r="D23" s="111">
        <f t="shared" ref="D23:I34" si="0">ROUND(D$7*$C23/1000*($D$17/$A$17)^D$8,0)</f>
        <v>159</v>
      </c>
      <c r="E23" s="112">
        <f t="shared" si="0"/>
        <v>213</v>
      </c>
      <c r="F23" s="55">
        <f t="shared" si="0"/>
        <v>285</v>
      </c>
      <c r="G23" s="111">
        <f t="shared" si="0"/>
        <v>250</v>
      </c>
      <c r="H23" s="112">
        <f t="shared" si="0"/>
        <v>314</v>
      </c>
      <c r="I23" s="55">
        <f t="shared" si="0"/>
        <v>407</v>
      </c>
    </row>
    <row r="24" spans="1:9" s="86" customFormat="1" ht="15.75" customHeight="1" x14ac:dyDescent="0.25">
      <c r="B24" s="87"/>
      <c r="C24" s="110">
        <v>600</v>
      </c>
      <c r="D24" s="48">
        <f t="shared" si="0"/>
        <v>190</v>
      </c>
      <c r="E24" s="98">
        <f t="shared" si="0"/>
        <v>256</v>
      </c>
      <c r="F24" s="68">
        <f t="shared" si="0"/>
        <v>342</v>
      </c>
      <c r="G24" s="48">
        <f t="shared" si="0"/>
        <v>300</v>
      </c>
      <c r="H24" s="98">
        <f t="shared" si="0"/>
        <v>377</v>
      </c>
      <c r="I24" s="68">
        <f t="shared" si="0"/>
        <v>488</v>
      </c>
    </row>
    <row r="25" spans="1:9" s="86" customFormat="1" ht="15.75" customHeight="1" x14ac:dyDescent="0.25">
      <c r="B25" s="87"/>
      <c r="C25" s="15">
        <v>700</v>
      </c>
      <c r="D25" s="60">
        <f t="shared" si="0"/>
        <v>222</v>
      </c>
      <c r="E25" s="94">
        <f t="shared" si="0"/>
        <v>298</v>
      </c>
      <c r="F25" s="57">
        <f t="shared" si="0"/>
        <v>399</v>
      </c>
      <c r="G25" s="60">
        <f t="shared" si="0"/>
        <v>350</v>
      </c>
      <c r="H25" s="94">
        <f t="shared" si="0"/>
        <v>439</v>
      </c>
      <c r="I25" s="57">
        <f t="shared" si="0"/>
        <v>569</v>
      </c>
    </row>
    <row r="26" spans="1:9" s="86" customFormat="1" ht="15.75" customHeight="1" x14ac:dyDescent="0.25">
      <c r="B26" s="87"/>
      <c r="C26" s="110">
        <v>800</v>
      </c>
      <c r="D26" s="48">
        <f t="shared" si="0"/>
        <v>254</v>
      </c>
      <c r="E26" s="98">
        <f t="shared" si="0"/>
        <v>341</v>
      </c>
      <c r="F26" s="68">
        <f t="shared" si="0"/>
        <v>456</v>
      </c>
      <c r="G26" s="48">
        <f t="shared" si="0"/>
        <v>400</v>
      </c>
      <c r="H26" s="98">
        <f t="shared" si="0"/>
        <v>502</v>
      </c>
      <c r="I26" s="68">
        <f t="shared" si="0"/>
        <v>651</v>
      </c>
    </row>
    <row r="27" spans="1:9" s="86" customFormat="1" ht="15.75" customHeight="1" x14ac:dyDescent="0.25">
      <c r="B27" s="87"/>
      <c r="C27" s="15">
        <v>900</v>
      </c>
      <c r="D27" s="60">
        <f t="shared" si="0"/>
        <v>285</v>
      </c>
      <c r="E27" s="94">
        <f t="shared" si="0"/>
        <v>384</v>
      </c>
      <c r="F27" s="57">
        <f t="shared" si="0"/>
        <v>513</v>
      </c>
      <c r="G27" s="60">
        <f t="shared" si="0"/>
        <v>450</v>
      </c>
      <c r="H27" s="94">
        <f t="shared" si="0"/>
        <v>565</v>
      </c>
      <c r="I27" s="57">
        <f t="shared" si="0"/>
        <v>732</v>
      </c>
    </row>
    <row r="28" spans="1:9" s="86" customFormat="1" ht="15.75" customHeight="1" x14ac:dyDescent="0.25">
      <c r="B28" s="87"/>
      <c r="C28" s="110">
        <v>1000</v>
      </c>
      <c r="D28" s="48">
        <f t="shared" si="0"/>
        <v>317</v>
      </c>
      <c r="E28" s="98">
        <f t="shared" si="0"/>
        <v>426</v>
      </c>
      <c r="F28" s="68">
        <f t="shared" si="0"/>
        <v>570</v>
      </c>
      <c r="G28" s="48">
        <f t="shared" si="0"/>
        <v>500</v>
      </c>
      <c r="H28" s="98">
        <f t="shared" si="0"/>
        <v>628</v>
      </c>
      <c r="I28" s="68">
        <f t="shared" si="0"/>
        <v>813</v>
      </c>
    </row>
    <row r="29" spans="1:9" s="86" customFormat="1" ht="15.75" customHeight="1" x14ac:dyDescent="0.25">
      <c r="B29" s="87"/>
      <c r="C29" s="15">
        <v>1100</v>
      </c>
      <c r="D29" s="60">
        <f t="shared" si="0"/>
        <v>349</v>
      </c>
      <c r="E29" s="94">
        <f t="shared" si="0"/>
        <v>469</v>
      </c>
      <c r="F29" s="57">
        <f t="shared" si="0"/>
        <v>627</v>
      </c>
      <c r="G29" s="60">
        <f t="shared" si="0"/>
        <v>550</v>
      </c>
      <c r="H29" s="94">
        <f t="shared" si="0"/>
        <v>691</v>
      </c>
      <c r="I29" s="57">
        <f t="shared" si="0"/>
        <v>895</v>
      </c>
    </row>
    <row r="30" spans="1:9" s="86" customFormat="1" ht="15.75" customHeight="1" x14ac:dyDescent="0.25">
      <c r="B30" s="87"/>
      <c r="C30" s="110">
        <v>1200</v>
      </c>
      <c r="D30" s="48">
        <f t="shared" si="0"/>
        <v>381</v>
      </c>
      <c r="E30" s="98">
        <f t="shared" si="0"/>
        <v>512</v>
      </c>
      <c r="F30" s="68">
        <f t="shared" si="0"/>
        <v>684</v>
      </c>
      <c r="G30" s="48">
        <f t="shared" si="0"/>
        <v>600</v>
      </c>
      <c r="H30" s="98">
        <f t="shared" si="0"/>
        <v>753</v>
      </c>
      <c r="I30" s="68">
        <f t="shared" si="0"/>
        <v>976</v>
      </c>
    </row>
    <row r="31" spans="1:9" s="86" customFormat="1" ht="15.75" customHeight="1" x14ac:dyDescent="0.25">
      <c r="B31" s="87"/>
      <c r="C31" s="15">
        <v>1400</v>
      </c>
      <c r="D31" s="60">
        <f t="shared" si="0"/>
        <v>444</v>
      </c>
      <c r="E31" s="94">
        <f t="shared" si="0"/>
        <v>597</v>
      </c>
      <c r="F31" s="57">
        <f t="shared" si="0"/>
        <v>798</v>
      </c>
      <c r="G31" s="60">
        <f t="shared" si="0"/>
        <v>700</v>
      </c>
      <c r="H31" s="94">
        <f t="shared" si="0"/>
        <v>879</v>
      </c>
      <c r="I31" s="57">
        <f t="shared" si="0"/>
        <v>1139</v>
      </c>
    </row>
    <row r="32" spans="1:9" s="86" customFormat="1" ht="15.75" customHeight="1" x14ac:dyDescent="0.25">
      <c r="B32" s="87"/>
      <c r="C32" s="110">
        <v>1600</v>
      </c>
      <c r="D32" s="48">
        <f t="shared" si="0"/>
        <v>507</v>
      </c>
      <c r="E32" s="98">
        <f t="shared" si="0"/>
        <v>682</v>
      </c>
      <c r="F32" s="68">
        <f t="shared" si="0"/>
        <v>912</v>
      </c>
      <c r="G32" s="48">
        <f t="shared" si="0"/>
        <v>800</v>
      </c>
      <c r="H32" s="98">
        <f t="shared" si="0"/>
        <v>1004</v>
      </c>
      <c r="I32" s="68">
        <f t="shared" si="0"/>
        <v>1301</v>
      </c>
    </row>
    <row r="33" spans="2:9" s="86" customFormat="1" ht="15.75" customHeight="1" x14ac:dyDescent="0.25">
      <c r="B33" s="87"/>
      <c r="C33" s="15">
        <v>1800</v>
      </c>
      <c r="D33" s="60">
        <f t="shared" si="0"/>
        <v>571</v>
      </c>
      <c r="E33" s="94">
        <f t="shared" si="0"/>
        <v>767</v>
      </c>
      <c r="F33" s="57"/>
      <c r="G33" s="60">
        <f t="shared" si="0"/>
        <v>900</v>
      </c>
      <c r="H33" s="94">
        <f t="shared" si="0"/>
        <v>1130</v>
      </c>
      <c r="I33" s="57"/>
    </row>
    <row r="34" spans="2:9" s="86" customFormat="1" ht="15.75" customHeight="1" thickBot="1" x14ac:dyDescent="0.3">
      <c r="B34" s="87"/>
      <c r="C34" s="110">
        <v>2000</v>
      </c>
      <c r="D34" s="113">
        <f t="shared" si="0"/>
        <v>634</v>
      </c>
      <c r="E34" s="114">
        <f t="shared" si="0"/>
        <v>853</v>
      </c>
      <c r="F34" s="115"/>
      <c r="G34" s="113">
        <f t="shared" si="0"/>
        <v>1000</v>
      </c>
      <c r="H34" s="114">
        <f t="shared" si="0"/>
        <v>1255</v>
      </c>
      <c r="I34" s="115"/>
    </row>
    <row r="35" spans="2:9" s="86" customFormat="1" ht="15.75" customHeight="1" x14ac:dyDescent="0.25"/>
    <row r="36" spans="2:9" s="86" customFormat="1" ht="15.75" customHeight="1" x14ac:dyDescent="0.25"/>
    <row r="37" spans="2:9" s="86" customFormat="1" ht="15.75" customHeight="1" x14ac:dyDescent="0.25"/>
    <row r="38" spans="2:9" s="86" customFormat="1" ht="15.75" customHeight="1" x14ac:dyDescent="0.25"/>
    <row r="39" spans="2:9" s="86" customFormat="1" ht="15.75" customHeight="1" x14ac:dyDescent="0.25"/>
    <row r="40" spans="2:9" s="86" customFormat="1" ht="15.75" customHeight="1" x14ac:dyDescent="0.25"/>
    <row r="41" spans="2:9" s="86" customFormat="1" ht="15.75" customHeight="1" x14ac:dyDescent="0.25"/>
    <row r="42" spans="2:9" s="86" customFormat="1" ht="15.75" customHeight="1" x14ac:dyDescent="0.25"/>
    <row r="43" spans="2:9" s="86" customFormat="1" ht="15.75" customHeight="1" x14ac:dyDescent="0.25"/>
    <row r="44" spans="2:9" s="86" customFormat="1" ht="15.75" customHeight="1" x14ac:dyDescent="0.25"/>
    <row r="45" spans="2:9" s="86" customFormat="1" ht="15.75" customHeight="1" x14ac:dyDescent="0.25"/>
    <row r="46" spans="2:9" s="86" customFormat="1" ht="15.75" customHeight="1" x14ac:dyDescent="0.25"/>
    <row r="47" spans="2:9" s="86" customFormat="1" ht="15.75" customHeight="1" x14ac:dyDescent="0.25"/>
    <row r="48" spans="2:9" s="86" customFormat="1" ht="15.75" customHeight="1" x14ac:dyDescent="0.25"/>
    <row r="49" s="86" customFormat="1" ht="15.75" customHeight="1" x14ac:dyDescent="0.25"/>
    <row r="50" s="86" customFormat="1" ht="15.75" x14ac:dyDescent="0.25"/>
  </sheetData>
  <sheetProtection algorithmName="SHA-512" hashValue="foYC8g2DzQxLd2ZYnUVbv9v9MT0Riess+ec1J9xmBk3sR5hSPLm9UHnQq0O+vZYKVvYdZImAZgNYgQWNK2N9YQ==" saltValue="Jy5WmZ3gPqcfLYck/fwuKQ==" spinCount="100000" sheet="1" objects="1" scenarios="1"/>
  <dataConsolidate/>
  <mergeCells count="18">
    <mergeCell ref="D19:I19"/>
    <mergeCell ref="D20:F20"/>
    <mergeCell ref="G20:I20"/>
    <mergeCell ref="D4:I4"/>
    <mergeCell ref="D5:F5"/>
    <mergeCell ref="G5:I5"/>
    <mergeCell ref="B17:C17"/>
    <mergeCell ref="B4:C4"/>
    <mergeCell ref="B5:C5"/>
    <mergeCell ref="B6:C6"/>
    <mergeCell ref="B7:C7"/>
    <mergeCell ref="B8:C8"/>
    <mergeCell ref="B9:C9"/>
    <mergeCell ref="B10:C10"/>
    <mergeCell ref="B11:C11"/>
    <mergeCell ref="B14:C14"/>
    <mergeCell ref="B15:C15"/>
    <mergeCell ref="B16:C16"/>
  </mergeCells>
  <printOptions horizontalCentered="1"/>
  <pageMargins left="0.11811023622047245" right="0.11811023622047245" top="0.19685039370078741" bottom="0.39370078740157483" header="0.16" footer="0.19685039370078741"/>
  <pageSetup paperSize="8" scale="60" fitToHeight="2" orientation="portrait" horizontalDpi="300" verticalDpi="300" r:id="rId1"/>
  <headerFooter alignWithMargins="0">
    <oddFooter>&amp;L&amp;A&amp;C&amp;D   -   p.&amp;P/&amp;N&amp;R&amp;F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552A-FFAF-4A69-B8F9-E98EF27EE7CE}">
  <dimension ref="A1:H73"/>
  <sheetViews>
    <sheetView showGridLines="0" zoomScale="85" zoomScaleNormal="85" workbookViewId="0">
      <selection activeCell="C14" sqref="C14"/>
    </sheetView>
  </sheetViews>
  <sheetFormatPr defaultColWidth="9" defaultRowHeight="15.75" x14ac:dyDescent="0.25"/>
  <cols>
    <col min="1" max="2" width="15" style="12" customWidth="1"/>
    <col min="3" max="8" width="8.5" style="12" customWidth="1"/>
    <col min="9" max="11" width="8" style="12" customWidth="1"/>
    <col min="12" max="16384" width="9" style="12"/>
  </cols>
  <sheetData>
    <row r="1" spans="1:8" s="9" customFormat="1" ht="28.5" customHeight="1" x14ac:dyDescent="0.25">
      <c r="A1" s="2"/>
      <c r="B1" s="3"/>
      <c r="C1" s="135" t="s">
        <v>27</v>
      </c>
      <c r="D1" s="135"/>
      <c r="E1" s="135"/>
      <c r="F1" s="135"/>
      <c r="G1" s="135"/>
      <c r="H1" s="135"/>
    </row>
    <row r="2" spans="1:8" s="9" customFormat="1" ht="15.75" customHeight="1" x14ac:dyDescent="0.25">
      <c r="A2" s="2"/>
      <c r="B2" s="3"/>
      <c r="C2" s="4"/>
      <c r="D2" s="4"/>
      <c r="E2" s="4"/>
      <c r="F2" s="4"/>
      <c r="G2" s="4"/>
      <c r="H2" s="4"/>
    </row>
    <row r="3" spans="1:8" s="11" customFormat="1" ht="21" customHeight="1" x14ac:dyDescent="0.35">
      <c r="A3" s="1" t="s">
        <v>23</v>
      </c>
      <c r="B3" s="10"/>
      <c r="C3" s="13"/>
      <c r="D3" s="14"/>
      <c r="E3" s="14"/>
      <c r="F3" s="14"/>
      <c r="G3" s="14"/>
      <c r="H3" s="14"/>
    </row>
    <row r="4" spans="1:8" ht="15.75" customHeight="1" x14ac:dyDescent="0.25">
      <c r="A4" s="123" t="s">
        <v>12</v>
      </c>
      <c r="B4" s="129"/>
      <c r="C4" s="123">
        <v>22</v>
      </c>
      <c r="D4" s="124"/>
      <c r="E4" s="124"/>
      <c r="F4" s="124"/>
      <c r="G4" s="124"/>
      <c r="H4" s="129"/>
    </row>
    <row r="5" spans="1:8" ht="15.75" customHeight="1" x14ac:dyDescent="0.25">
      <c r="A5" s="125" t="s">
        <v>7</v>
      </c>
      <c r="B5" s="130"/>
      <c r="C5" s="132" t="s">
        <v>10</v>
      </c>
      <c r="D5" s="132"/>
      <c r="E5" s="133"/>
      <c r="F5" s="130" t="s">
        <v>11</v>
      </c>
      <c r="G5" s="132"/>
      <c r="H5" s="132"/>
    </row>
    <row r="6" spans="1:8" ht="15.75" customHeight="1" thickBot="1" x14ac:dyDescent="0.3">
      <c r="A6" s="123" t="s">
        <v>13</v>
      </c>
      <c r="B6" s="129"/>
      <c r="C6" s="22">
        <v>400</v>
      </c>
      <c r="D6" s="23">
        <v>600</v>
      </c>
      <c r="E6" s="38">
        <v>900</v>
      </c>
      <c r="F6" s="24">
        <v>400</v>
      </c>
      <c r="G6" s="24">
        <v>600</v>
      </c>
      <c r="H6" s="24">
        <v>900</v>
      </c>
    </row>
    <row r="7" spans="1:8" ht="15.75" customHeight="1" x14ac:dyDescent="0.25">
      <c r="A7" s="125" t="s">
        <v>25</v>
      </c>
      <c r="B7" s="126"/>
      <c r="C7" s="25">
        <v>117</v>
      </c>
      <c r="D7" s="26">
        <v>162</v>
      </c>
      <c r="E7" s="27">
        <v>226</v>
      </c>
      <c r="F7" s="25">
        <v>184</v>
      </c>
      <c r="G7" s="37">
        <v>217</v>
      </c>
      <c r="H7" s="27">
        <v>255</v>
      </c>
    </row>
    <row r="8" spans="1:8" ht="15.75" customHeight="1" x14ac:dyDescent="0.25">
      <c r="A8" s="123" t="s">
        <v>2</v>
      </c>
      <c r="B8" s="124"/>
      <c r="C8" s="28">
        <v>1.3049999999999999</v>
      </c>
      <c r="D8" s="19">
        <v>1.3055000000000001</v>
      </c>
      <c r="E8" s="29">
        <v>1.2942</v>
      </c>
      <c r="F8" s="28">
        <v>0.89370000000000005</v>
      </c>
      <c r="G8" s="19">
        <v>0.9204</v>
      </c>
      <c r="H8" s="29">
        <v>0.82</v>
      </c>
    </row>
    <row r="9" spans="1:8" ht="15.75" customHeight="1" x14ac:dyDescent="0.25">
      <c r="A9" s="125" t="s">
        <v>3</v>
      </c>
      <c r="B9" s="126"/>
      <c r="C9" s="30">
        <v>22.1</v>
      </c>
      <c r="D9" s="20">
        <v>30</v>
      </c>
      <c r="E9" s="31">
        <v>46.8</v>
      </c>
      <c r="F9" s="30">
        <v>22.1</v>
      </c>
      <c r="G9" s="20">
        <v>30</v>
      </c>
      <c r="H9" s="31">
        <v>46.8</v>
      </c>
    </row>
    <row r="10" spans="1:8" ht="15.75" customHeight="1" x14ac:dyDescent="0.25">
      <c r="A10" s="123" t="s">
        <v>24</v>
      </c>
      <c r="B10" s="124"/>
      <c r="C10" s="32">
        <v>4.5999999999999996</v>
      </c>
      <c r="D10" s="21">
        <v>6.6</v>
      </c>
      <c r="E10" s="33">
        <v>9.65</v>
      </c>
      <c r="F10" s="32">
        <v>4.5999999999999996</v>
      </c>
      <c r="G10" s="21">
        <v>6.6</v>
      </c>
      <c r="H10" s="33">
        <v>9.65</v>
      </c>
    </row>
    <row r="11" spans="1:8" ht="15.75" customHeight="1" thickBot="1" x14ac:dyDescent="0.4">
      <c r="A11" s="125" t="s">
        <v>6</v>
      </c>
      <c r="B11" s="126"/>
      <c r="C11" s="34">
        <v>0.70960000000000001</v>
      </c>
      <c r="D11" s="35">
        <v>0.98060000000000003</v>
      </c>
      <c r="E11" s="36">
        <v>1.4298999999999999</v>
      </c>
      <c r="F11" s="34">
        <v>5.5776000000000003</v>
      </c>
      <c r="G11" s="35">
        <v>5.9255000000000004</v>
      </c>
      <c r="H11" s="36">
        <v>10.313000000000001</v>
      </c>
    </row>
    <row r="12" spans="1:8" ht="15.75" customHeight="1" x14ac:dyDescent="0.25"/>
    <row r="13" spans="1:8" ht="21" customHeight="1" x14ac:dyDescent="0.35">
      <c r="A13" s="88" t="s">
        <v>26</v>
      </c>
      <c r="B13" s="121"/>
      <c r="E13" s="5"/>
      <c r="F13" s="6" t="s">
        <v>18</v>
      </c>
      <c r="G13" s="6"/>
      <c r="H13" s="9"/>
    </row>
    <row r="14" spans="1:8" ht="15.75" customHeight="1" x14ac:dyDescent="0.25">
      <c r="A14" s="138" t="s">
        <v>15</v>
      </c>
      <c r="B14" s="139"/>
      <c r="C14" s="76">
        <v>17</v>
      </c>
      <c r="D14" s="75" t="s">
        <v>1</v>
      </c>
      <c r="E14" s="7" t="s">
        <v>5</v>
      </c>
      <c r="F14" s="8" t="s">
        <v>19</v>
      </c>
      <c r="G14" s="8"/>
      <c r="H14" s="9"/>
    </row>
    <row r="15" spans="1:8" ht="15.75" customHeight="1" x14ac:dyDescent="0.25">
      <c r="A15" s="138" t="s">
        <v>16</v>
      </c>
      <c r="B15" s="139"/>
      <c r="C15" s="76">
        <v>19</v>
      </c>
      <c r="D15" s="75" t="s">
        <v>1</v>
      </c>
      <c r="E15" s="7" t="s">
        <v>5</v>
      </c>
      <c r="F15" s="8" t="s">
        <v>20</v>
      </c>
      <c r="G15" s="8"/>
      <c r="H15" s="9"/>
    </row>
    <row r="16" spans="1:8" ht="15.75" customHeight="1" x14ac:dyDescent="0.25">
      <c r="A16" s="138" t="s">
        <v>17</v>
      </c>
      <c r="B16" s="139"/>
      <c r="C16" s="76">
        <v>28</v>
      </c>
      <c r="D16" s="75" t="s">
        <v>1</v>
      </c>
      <c r="E16" s="7" t="s">
        <v>5</v>
      </c>
      <c r="F16" s="8" t="s">
        <v>21</v>
      </c>
      <c r="G16" s="8"/>
      <c r="H16" s="9"/>
    </row>
    <row r="17" spans="1:8" ht="15.75" customHeight="1" x14ac:dyDescent="0.25">
      <c r="A17" s="136" t="s">
        <v>4</v>
      </c>
      <c r="B17" s="137"/>
      <c r="C17" s="77">
        <f>C16-(AVERAGE(C14:C15))</f>
        <v>10</v>
      </c>
      <c r="D17" s="75" t="s">
        <v>1</v>
      </c>
    </row>
    <row r="18" spans="1:8" ht="15.75" customHeight="1" x14ac:dyDescent="0.25"/>
    <row r="19" spans="1:8" ht="15.75" customHeight="1" x14ac:dyDescent="0.25">
      <c r="B19" s="93" t="s">
        <v>0</v>
      </c>
      <c r="C19" s="123">
        <v>22</v>
      </c>
      <c r="D19" s="124"/>
      <c r="E19" s="124"/>
      <c r="F19" s="124"/>
      <c r="G19" s="124"/>
      <c r="H19" s="129"/>
    </row>
    <row r="20" spans="1:8" ht="15.75" customHeight="1" x14ac:dyDescent="0.25">
      <c r="B20" s="100" t="s">
        <v>8</v>
      </c>
      <c r="C20" s="132" t="s">
        <v>10</v>
      </c>
      <c r="D20" s="132"/>
      <c r="E20" s="133"/>
      <c r="F20" s="130" t="s">
        <v>11</v>
      </c>
      <c r="G20" s="132"/>
      <c r="H20" s="132"/>
    </row>
    <row r="21" spans="1:8" ht="15.75" customHeight="1" x14ac:dyDescent="0.25">
      <c r="A21" s="67"/>
      <c r="B21" s="93" t="s">
        <v>13</v>
      </c>
      <c r="C21" s="40">
        <v>400</v>
      </c>
      <c r="D21" s="43">
        <v>600</v>
      </c>
      <c r="E21" s="44">
        <v>900</v>
      </c>
      <c r="F21" s="40">
        <v>400</v>
      </c>
      <c r="G21" s="41">
        <v>600</v>
      </c>
      <c r="H21" s="42">
        <v>900</v>
      </c>
    </row>
    <row r="22" spans="1:8" ht="15.75" customHeight="1" thickBot="1" x14ac:dyDescent="0.3">
      <c r="A22" s="69"/>
      <c r="B22" s="71"/>
      <c r="C22" s="70"/>
      <c r="D22" s="70"/>
      <c r="E22" s="74"/>
      <c r="F22" s="72"/>
      <c r="G22" s="70"/>
      <c r="H22" s="73"/>
    </row>
    <row r="23" spans="1:8" ht="15.75" customHeight="1" x14ac:dyDescent="0.25">
      <c r="A23" s="67"/>
      <c r="B23" s="45">
        <v>500</v>
      </c>
      <c r="C23" s="47">
        <f t="shared" ref="C23:H34" si="0">ROUND((($C$17/10)^C$8)*(C$7/1000*$B23),0)</f>
        <v>59</v>
      </c>
      <c r="D23" s="46">
        <f t="shared" si="0"/>
        <v>81</v>
      </c>
      <c r="E23" s="49">
        <f t="shared" si="0"/>
        <v>113</v>
      </c>
      <c r="F23" s="47">
        <f t="shared" si="0"/>
        <v>92</v>
      </c>
      <c r="G23" s="46">
        <f t="shared" si="0"/>
        <v>109</v>
      </c>
      <c r="H23" s="55">
        <f t="shared" si="0"/>
        <v>128</v>
      </c>
    </row>
    <row r="24" spans="1:8" ht="15.75" customHeight="1" x14ac:dyDescent="0.25">
      <c r="A24" s="67"/>
      <c r="B24" s="58">
        <v>600</v>
      </c>
      <c r="C24" s="48">
        <f t="shared" si="0"/>
        <v>70</v>
      </c>
      <c r="D24" s="18">
        <f t="shared" si="0"/>
        <v>97</v>
      </c>
      <c r="E24" s="50">
        <f t="shared" si="0"/>
        <v>136</v>
      </c>
      <c r="F24" s="48">
        <f t="shared" si="0"/>
        <v>110</v>
      </c>
      <c r="G24" s="18">
        <f t="shared" si="0"/>
        <v>130</v>
      </c>
      <c r="H24" s="56">
        <f t="shared" si="0"/>
        <v>153</v>
      </c>
    </row>
    <row r="25" spans="1:8" ht="15.75" customHeight="1" x14ac:dyDescent="0.25">
      <c r="A25" s="67"/>
      <c r="B25" s="51">
        <v>700</v>
      </c>
      <c r="C25" s="52">
        <f t="shared" si="0"/>
        <v>82</v>
      </c>
      <c r="D25" s="53">
        <f t="shared" si="0"/>
        <v>113</v>
      </c>
      <c r="E25" s="54">
        <f t="shared" si="0"/>
        <v>158</v>
      </c>
      <c r="F25" s="52">
        <f t="shared" si="0"/>
        <v>129</v>
      </c>
      <c r="G25" s="53">
        <f t="shared" si="0"/>
        <v>152</v>
      </c>
      <c r="H25" s="57">
        <f t="shared" si="0"/>
        <v>179</v>
      </c>
    </row>
    <row r="26" spans="1:8" ht="15.75" customHeight="1" x14ac:dyDescent="0.25">
      <c r="A26" s="67"/>
      <c r="B26" s="58">
        <v>800</v>
      </c>
      <c r="C26" s="48">
        <f t="shared" si="0"/>
        <v>94</v>
      </c>
      <c r="D26" s="18">
        <f t="shared" si="0"/>
        <v>130</v>
      </c>
      <c r="E26" s="50">
        <f t="shared" si="0"/>
        <v>181</v>
      </c>
      <c r="F26" s="48">
        <f t="shared" si="0"/>
        <v>147</v>
      </c>
      <c r="G26" s="18">
        <f t="shared" si="0"/>
        <v>174</v>
      </c>
      <c r="H26" s="50">
        <f t="shared" si="0"/>
        <v>204</v>
      </c>
    </row>
    <row r="27" spans="1:8" ht="15.75" customHeight="1" x14ac:dyDescent="0.25">
      <c r="A27" s="67"/>
      <c r="B27" s="59">
        <v>900</v>
      </c>
      <c r="C27" s="60">
        <f t="shared" si="0"/>
        <v>105</v>
      </c>
      <c r="D27" s="61">
        <f t="shared" si="0"/>
        <v>146</v>
      </c>
      <c r="E27" s="62">
        <f t="shared" si="0"/>
        <v>203</v>
      </c>
      <c r="F27" s="60">
        <f t="shared" si="0"/>
        <v>166</v>
      </c>
      <c r="G27" s="61">
        <f t="shared" si="0"/>
        <v>195</v>
      </c>
      <c r="H27" s="62">
        <f t="shared" si="0"/>
        <v>230</v>
      </c>
    </row>
    <row r="28" spans="1:8" ht="15.75" customHeight="1" x14ac:dyDescent="0.25">
      <c r="A28" s="67"/>
      <c r="B28" s="58">
        <v>1000</v>
      </c>
      <c r="C28" s="48">
        <f t="shared" si="0"/>
        <v>117</v>
      </c>
      <c r="D28" s="18">
        <f t="shared" si="0"/>
        <v>162</v>
      </c>
      <c r="E28" s="50">
        <f t="shared" si="0"/>
        <v>226</v>
      </c>
      <c r="F28" s="48">
        <f t="shared" si="0"/>
        <v>184</v>
      </c>
      <c r="G28" s="18">
        <f t="shared" si="0"/>
        <v>217</v>
      </c>
      <c r="H28" s="50">
        <f t="shared" si="0"/>
        <v>255</v>
      </c>
    </row>
    <row r="29" spans="1:8" ht="15.75" customHeight="1" x14ac:dyDescent="0.25">
      <c r="A29" s="67"/>
      <c r="B29" s="59">
        <v>1100</v>
      </c>
      <c r="C29" s="60">
        <f t="shared" si="0"/>
        <v>129</v>
      </c>
      <c r="D29" s="61">
        <f t="shared" si="0"/>
        <v>178</v>
      </c>
      <c r="E29" s="62">
        <f t="shared" si="0"/>
        <v>249</v>
      </c>
      <c r="F29" s="60">
        <f t="shared" si="0"/>
        <v>202</v>
      </c>
      <c r="G29" s="61">
        <f t="shared" si="0"/>
        <v>239</v>
      </c>
      <c r="H29" s="62">
        <f t="shared" si="0"/>
        <v>281</v>
      </c>
    </row>
    <row r="30" spans="1:8" ht="15.75" customHeight="1" x14ac:dyDescent="0.25">
      <c r="A30" s="67"/>
      <c r="B30" s="58">
        <v>1200</v>
      </c>
      <c r="C30" s="48">
        <f t="shared" si="0"/>
        <v>140</v>
      </c>
      <c r="D30" s="18">
        <f t="shared" si="0"/>
        <v>194</v>
      </c>
      <c r="E30" s="50">
        <f t="shared" si="0"/>
        <v>271</v>
      </c>
      <c r="F30" s="48">
        <f t="shared" si="0"/>
        <v>221</v>
      </c>
      <c r="G30" s="18">
        <f t="shared" si="0"/>
        <v>260</v>
      </c>
      <c r="H30" s="68">
        <f t="shared" si="0"/>
        <v>306</v>
      </c>
    </row>
    <row r="31" spans="1:8" ht="15.75" customHeight="1" x14ac:dyDescent="0.25">
      <c r="A31" s="67"/>
      <c r="B31" s="59">
        <v>1400</v>
      </c>
      <c r="C31" s="60">
        <f t="shared" si="0"/>
        <v>164</v>
      </c>
      <c r="D31" s="61">
        <f t="shared" si="0"/>
        <v>227</v>
      </c>
      <c r="E31" s="62">
        <f t="shared" si="0"/>
        <v>316</v>
      </c>
      <c r="F31" s="60">
        <f t="shared" si="0"/>
        <v>258</v>
      </c>
      <c r="G31" s="61">
        <f t="shared" si="0"/>
        <v>304</v>
      </c>
      <c r="H31" s="57">
        <f t="shared" si="0"/>
        <v>357</v>
      </c>
    </row>
    <row r="32" spans="1:8" ht="15.75" customHeight="1" x14ac:dyDescent="0.25">
      <c r="A32" s="67"/>
      <c r="B32" s="58">
        <v>1600</v>
      </c>
      <c r="C32" s="48">
        <f t="shared" si="0"/>
        <v>187</v>
      </c>
      <c r="D32" s="18">
        <f t="shared" si="0"/>
        <v>259</v>
      </c>
      <c r="E32" s="50">
        <f t="shared" si="0"/>
        <v>362</v>
      </c>
      <c r="F32" s="48">
        <f t="shared" si="0"/>
        <v>294</v>
      </c>
      <c r="G32" s="18">
        <f t="shared" si="0"/>
        <v>347</v>
      </c>
      <c r="H32" s="50">
        <f t="shared" si="0"/>
        <v>408</v>
      </c>
    </row>
    <row r="33" spans="1:8" ht="15.75" customHeight="1" x14ac:dyDescent="0.25">
      <c r="A33" s="67"/>
      <c r="B33" s="59">
        <v>1800</v>
      </c>
      <c r="C33" s="60">
        <f t="shared" si="0"/>
        <v>211</v>
      </c>
      <c r="D33" s="61">
        <f t="shared" si="0"/>
        <v>292</v>
      </c>
      <c r="E33" s="62"/>
      <c r="F33" s="60">
        <f t="shared" si="0"/>
        <v>331</v>
      </c>
      <c r="G33" s="61">
        <f t="shared" si="0"/>
        <v>391</v>
      </c>
      <c r="H33" s="62"/>
    </row>
    <row r="34" spans="1:8" ht="15.75" customHeight="1" thickBot="1" x14ac:dyDescent="0.3">
      <c r="A34" s="67"/>
      <c r="B34" s="66">
        <v>2000</v>
      </c>
      <c r="C34" s="63">
        <f t="shared" si="0"/>
        <v>234</v>
      </c>
      <c r="D34" s="64">
        <f t="shared" si="0"/>
        <v>324</v>
      </c>
      <c r="E34" s="65"/>
      <c r="F34" s="63">
        <f t="shared" si="0"/>
        <v>368</v>
      </c>
      <c r="G34" s="64">
        <f t="shared" si="0"/>
        <v>434</v>
      </c>
      <c r="H34" s="65"/>
    </row>
    <row r="35" spans="1:8" ht="15.75" customHeight="1" x14ac:dyDescent="0.25"/>
    <row r="36" spans="1:8" ht="15.75" customHeight="1" x14ac:dyDescent="0.25"/>
    <row r="37" spans="1:8" ht="15.75" customHeight="1" x14ac:dyDescent="0.25"/>
    <row r="38" spans="1:8" ht="15.75" customHeight="1" x14ac:dyDescent="0.25"/>
    <row r="39" spans="1:8" ht="15.75" customHeight="1" x14ac:dyDescent="0.25"/>
    <row r="40" spans="1:8" ht="15.75" customHeight="1" x14ac:dyDescent="0.25"/>
    <row r="41" spans="1:8" ht="15.75" customHeight="1" x14ac:dyDescent="0.25"/>
    <row r="42" spans="1:8" ht="15.75" customHeight="1" x14ac:dyDescent="0.25"/>
    <row r="43" spans="1:8" ht="15.75" customHeight="1" x14ac:dyDescent="0.25"/>
    <row r="44" spans="1:8" ht="15.75" customHeight="1" x14ac:dyDescent="0.25"/>
    <row r="45" spans="1:8" ht="15.75" customHeight="1" x14ac:dyDescent="0.25"/>
    <row r="46" spans="1:8" ht="15.75" customHeight="1" x14ac:dyDescent="0.25"/>
    <row r="47" spans="1:8" ht="15.75" customHeight="1" x14ac:dyDescent="0.25"/>
    <row r="48" spans="1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</sheetData>
  <sheetProtection algorithmName="SHA-512" hashValue="tB2+D2RMs6QapqnV4OogYZqG2s2p6NBWyHfMQYZsBQGpTRcuOg12+6CyQSPMOf5amRfuOunMQ/j0qGYv4p6oxg==" saltValue="SViS3Wa1DB1GiGQiSKv4Zg==" spinCount="100000" sheet="1" objects="1" scenarios="1"/>
  <dataConsolidate/>
  <mergeCells count="19">
    <mergeCell ref="C19:H19"/>
    <mergeCell ref="C4:H4"/>
    <mergeCell ref="C20:E20"/>
    <mergeCell ref="F20:H20"/>
    <mergeCell ref="C5:E5"/>
    <mergeCell ref="F5:H5"/>
    <mergeCell ref="A17:B17"/>
    <mergeCell ref="A14:B14"/>
    <mergeCell ref="A15:B15"/>
    <mergeCell ref="A16:B16"/>
    <mergeCell ref="A10:B10"/>
    <mergeCell ref="A11:B11"/>
    <mergeCell ref="A9:B9"/>
    <mergeCell ref="C1:H1"/>
    <mergeCell ref="A4:B4"/>
    <mergeCell ref="A5:B5"/>
    <mergeCell ref="A6:B6"/>
    <mergeCell ref="A7:B7"/>
    <mergeCell ref="A8:B8"/>
  </mergeCells>
  <printOptions horizontalCentered="1"/>
  <pageMargins left="0.11811023622047245" right="0.11811023622047245" top="0.19685039370078741" bottom="0.39370078740157483" header="0.16" footer="0.19685039370078741"/>
  <pageSetup paperSize="8" scale="60" fitToHeight="2" orientation="portrait" horizontalDpi="300" verticalDpi="300" r:id="rId1"/>
  <headerFooter alignWithMargins="0">
    <oddFooter>&amp;L&amp;A&amp;C&amp;D   -   p.&amp;P/&amp;N&amp;R&amp;F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COMPACT VENTO (HEIZUNG)</vt:lpstr>
      <vt:lpstr>COMPACT VENTO (KÜHLUNG)</vt:lpstr>
      <vt:lpstr>'COMPACT VENTO (HEIZUNG)'!Afdruktitels</vt:lpstr>
      <vt:lpstr>'COMPACT VENTO (KÜHLUNG)'!Afdruktitels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Berthet</dc:creator>
  <cp:lastModifiedBy>Tom Crispeyn</cp:lastModifiedBy>
  <dcterms:created xsi:type="dcterms:W3CDTF">2021-02-15T15:28:26Z</dcterms:created>
  <dcterms:modified xsi:type="dcterms:W3CDTF">2021-03-18T13:02:07Z</dcterms:modified>
</cp:coreProperties>
</file>