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.crispeyn\Desktop\VENTO\CALCULATORS\HENRAD\"/>
    </mc:Choice>
  </mc:AlternateContent>
  <xr:revisionPtr revIDLastSave="0" documentId="13_ncr:1_{D80C78D0-5E5B-4D78-91F3-A89D69308996}" xr6:coauthVersionLast="46" xr6:coauthVersionMax="46" xr10:uidLastSave="{00000000-0000-0000-0000-000000000000}"/>
  <bookViews>
    <workbookView xWindow="-120" yWindow="-120" windowWidth="29040" windowHeight="15840" xr2:uid="{4BEECAC9-C67D-457C-A417-866F26362659}"/>
  </bookViews>
  <sheets>
    <sheet name="COMPACT VENTO (VERWARMING)" sheetId="1" r:id="rId1"/>
    <sheet name="COMPACT VENTO (KOELING)" sheetId="3" r:id="rId2"/>
  </sheets>
  <definedNames>
    <definedName name="_xlnm.Print_Titles" localSheetId="1">'COMPACT VENTO (KOELING)'!$A:$C</definedName>
    <definedName name="_xlnm.Print_Titles" localSheetId="0">'COMPACT VENTO (VERWARMING)'!$A:$C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3" l="1"/>
  <c r="D23" i="3" l="1"/>
  <c r="H23" i="3"/>
  <c r="D24" i="3"/>
  <c r="D25" i="3"/>
  <c r="D26" i="3"/>
  <c r="F26" i="3"/>
  <c r="D27" i="3"/>
  <c r="H27" i="3"/>
  <c r="C28" i="3"/>
  <c r="E28" i="3"/>
  <c r="C29" i="3"/>
  <c r="E29" i="3"/>
  <c r="C30" i="3"/>
  <c r="E30" i="3"/>
  <c r="G30" i="3"/>
  <c r="C31" i="3"/>
  <c r="E31" i="3"/>
  <c r="C32" i="3"/>
  <c r="E32" i="3"/>
  <c r="C33" i="3"/>
  <c r="G33" i="3"/>
  <c r="C34" i="3"/>
  <c r="C23" i="3"/>
  <c r="E23" i="3"/>
  <c r="C24" i="3"/>
  <c r="E24" i="3"/>
  <c r="C25" i="3"/>
  <c r="E25" i="3"/>
  <c r="C26" i="3"/>
  <c r="E26" i="3"/>
  <c r="G26" i="3"/>
  <c r="C27" i="3"/>
  <c r="E27" i="3"/>
  <c r="D28" i="3"/>
  <c r="D29" i="3"/>
  <c r="F29" i="3"/>
  <c r="D30" i="3"/>
  <c r="H30" i="3"/>
  <c r="D31" i="3"/>
  <c r="D32" i="3"/>
  <c r="F32" i="3"/>
  <c r="D33" i="3"/>
  <c r="D34" i="3"/>
  <c r="G29" i="3"/>
  <c r="F25" i="3"/>
  <c r="F33" i="3" l="1"/>
  <c r="H31" i="3"/>
  <c r="F30" i="3"/>
  <c r="G27" i="3"/>
  <c r="G23" i="3"/>
  <c r="G34" i="3"/>
  <c r="G31" i="3"/>
  <c r="F27" i="3"/>
  <c r="H24" i="3"/>
  <c r="F23" i="3"/>
  <c r="F34" i="3"/>
  <c r="F31" i="3"/>
  <c r="H28" i="3"/>
  <c r="G24" i="3"/>
  <c r="G28" i="3"/>
  <c r="H25" i="3"/>
  <c r="F24" i="3"/>
  <c r="H32" i="3"/>
  <c r="H29" i="3"/>
  <c r="F28" i="3"/>
  <c r="G25" i="3"/>
  <c r="G32" i="3"/>
  <c r="H26" i="3"/>
  <c r="C17" i="1" l="1"/>
  <c r="D34" i="1" l="1"/>
  <c r="C33" i="1"/>
  <c r="D32" i="1"/>
  <c r="D31" i="1"/>
  <c r="E30" i="1"/>
  <c r="C30" i="1"/>
  <c r="D29" i="1"/>
  <c r="E28" i="1"/>
  <c r="C28" i="1"/>
  <c r="D27" i="1"/>
  <c r="E26" i="1"/>
  <c r="C26" i="1"/>
  <c r="D25" i="1"/>
  <c r="E24" i="1"/>
  <c r="C24" i="1"/>
  <c r="D23" i="1"/>
  <c r="D33" i="1"/>
  <c r="C32" i="1"/>
  <c r="E31" i="1"/>
  <c r="D30" i="1"/>
  <c r="C29" i="1"/>
  <c r="E27" i="1"/>
  <c r="D26" i="1"/>
  <c r="C25" i="1"/>
  <c r="E23" i="1"/>
  <c r="C34" i="1"/>
  <c r="E32" i="1"/>
  <c r="C31" i="1"/>
  <c r="E29" i="1"/>
  <c r="D28" i="1"/>
  <c r="C27" i="1"/>
  <c r="E25" i="1"/>
  <c r="D24" i="1"/>
  <c r="C23" i="1"/>
  <c r="H26" i="1"/>
  <c r="F27" i="1"/>
  <c r="G34" i="1"/>
  <c r="G23" i="1"/>
  <c r="G31" i="1"/>
  <c r="F23" i="1"/>
  <c r="G25" i="1"/>
  <c r="F32" i="1"/>
  <c r="H30" i="1"/>
  <c r="F34" i="1"/>
  <c r="G32" i="1"/>
  <c r="F31" i="1"/>
  <c r="F29" i="1"/>
  <c r="H28" i="1"/>
  <c r="G29" i="1"/>
  <c r="H24" i="1"/>
  <c r="F25" i="1"/>
  <c r="G27" i="1"/>
  <c r="H23" i="1"/>
  <c r="F24" i="1"/>
  <c r="G24" i="1"/>
  <c r="H25" i="1"/>
  <c r="F26" i="1"/>
  <c r="G26" i="1"/>
  <c r="H27" i="1"/>
  <c r="F28" i="1"/>
  <c r="G28" i="1"/>
  <c r="H29" i="1"/>
  <c r="F30" i="1"/>
  <c r="G30" i="1"/>
  <c r="H31" i="1"/>
  <c r="H32" i="1"/>
  <c r="F33" i="1"/>
  <c r="G33" i="1"/>
</calcChain>
</file>

<file path=xl/sharedStrings.xml><?xml version="1.0" encoding="utf-8"?>
<sst xmlns="http://schemas.openxmlformats.org/spreadsheetml/2006/main" count="66" uniqueCount="26">
  <si>
    <t>Type</t>
  </si>
  <si>
    <t>° C</t>
  </si>
  <si>
    <t>Warmtecapaciteit:</t>
  </si>
  <si>
    <t>Bouwhoogte</t>
  </si>
  <si>
    <t>n-Exponent</t>
  </si>
  <si>
    <t>Gewicht (kg/m)</t>
  </si>
  <si>
    <t>Waterinhoud (l/m)</t>
  </si>
  <si>
    <t>Delta T</t>
  </si>
  <si>
    <t>Andere werktemperaturen?</t>
  </si>
  <si>
    <t>&lt;&lt;&lt;</t>
  </si>
  <si>
    <t>Aanvoertemperatuur aanpassen</t>
  </si>
  <si>
    <t>Retourtemperatuur aanpassen</t>
  </si>
  <si>
    <t>Kamertemperatuur aanpassen</t>
  </si>
  <si>
    <t>W/m bij 10K</t>
  </si>
  <si>
    <r>
      <t>K</t>
    </r>
    <r>
      <rPr>
        <b/>
        <vertAlign val="subscript"/>
        <sz val="12"/>
        <rFont val="Calibri"/>
        <family val="2"/>
        <scheme val="minor"/>
      </rPr>
      <t>M</t>
    </r>
  </si>
  <si>
    <t>Aanvoertemperatuur</t>
  </si>
  <si>
    <t>Retourtemperatuur</t>
  </si>
  <si>
    <t>Kamertemperatuur</t>
  </si>
  <si>
    <t>COMPACT VENTO (KOELING)</t>
  </si>
  <si>
    <t>COMPACT VENTO (VERWARMING)</t>
  </si>
  <si>
    <t>W/m bij 75/65/20°C</t>
  </si>
  <si>
    <t>EN16430 Certification Data</t>
  </si>
  <si>
    <t>Ventilatorsnelheid</t>
  </si>
  <si>
    <t>Standby</t>
  </si>
  <si>
    <t>Dyn. max</t>
  </si>
  <si>
    <t>Snelheid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</si>
</sst>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0.0000_)"/>
    <numFmt numFmtId="166" formatCode="0.00_)"/>
    <numFmt numFmtId="167" formatCode="0.0_)"/>
  </numFmts>
  <fonts count="16" x14ac:knownFonts="1">
    <font>
      <sz val="12"/>
      <name val="Times New Roman"/>
    </font>
    <font>
      <sz val="12"/>
      <name val="Times New Roman"/>
      <family val="1"/>
    </font>
    <font>
      <b/>
      <sz val="24"/>
      <color rgb="FFE60000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E6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6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60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5353"/>
      </right>
      <top style="thin">
        <color rgb="FFFF0000"/>
      </top>
      <bottom style="thin">
        <color rgb="FFFF5353"/>
      </bottom>
      <diagonal/>
    </border>
    <border>
      <left style="thin">
        <color rgb="FFFF5353"/>
      </left>
      <right style="thin">
        <color rgb="FFFF0000"/>
      </right>
      <top style="thin">
        <color rgb="FFFF0000"/>
      </top>
      <bottom style="thin">
        <color rgb="FFFF5353"/>
      </bottom>
      <diagonal/>
    </border>
    <border>
      <left style="thin">
        <color rgb="FFFF0000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5353"/>
      </left>
      <right/>
      <top style="thin">
        <color rgb="FFFF0000"/>
      </top>
      <bottom style="thin">
        <color rgb="FFFF0000"/>
      </bottom>
      <diagonal/>
    </border>
    <border>
      <left style="thin">
        <color rgb="FFFF5353"/>
      </left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5353"/>
      </right>
      <top style="thin">
        <color rgb="FFFF5353"/>
      </top>
      <bottom/>
      <diagonal/>
    </border>
    <border>
      <left style="thin">
        <color rgb="FFFF5353"/>
      </left>
      <right/>
      <top style="thin">
        <color rgb="FFFF5353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5353"/>
      </right>
      <top/>
      <bottom style="thin">
        <color rgb="FFFF0000"/>
      </bottom>
      <diagonal/>
    </border>
    <border>
      <left style="thin">
        <color rgb="FFFF5353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rgb="FFFF5353"/>
      </right>
      <top style="thin">
        <color rgb="FFFF0000"/>
      </top>
      <bottom style="thin">
        <color rgb="FFFF0000"/>
      </bottom>
      <diagonal/>
    </border>
    <border>
      <left style="thin">
        <color rgb="FFFF5353"/>
      </left>
      <right style="thin">
        <color rgb="FFFF0000"/>
      </right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medium">
        <color rgb="FFFF0000"/>
      </right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/>
      <bottom style="medium">
        <color rgb="FFFF0000"/>
      </bottom>
      <diagonal/>
    </border>
    <border>
      <left/>
      <right style="thin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rgb="FFFF0000"/>
      </right>
      <top/>
      <bottom/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 style="medium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164" fontId="3" fillId="2" borderId="0" xfId="1" applyNumberFormat="1" applyFont="1" applyFill="1" applyProtection="1">
      <protection hidden="1"/>
    </xf>
    <xf numFmtId="0" fontId="4" fillId="0" borderId="0" xfId="0" applyFont="1" applyProtection="1"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Alignment="1" applyProtection="1">
      <alignment horizontal="left" vertical="top" indent="1"/>
      <protection hidden="1"/>
    </xf>
    <xf numFmtId="164" fontId="3" fillId="2" borderId="0" xfId="1" applyNumberFormat="1" applyFont="1" applyFill="1" applyAlignment="1" applyProtection="1">
      <alignment vertical="center"/>
      <protection hidden="1"/>
    </xf>
    <xf numFmtId="164" fontId="9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164" fontId="6" fillId="0" borderId="0" xfId="0" applyNumberFormat="1" applyFont="1" applyProtection="1">
      <protection hidden="1"/>
    </xf>
    <xf numFmtId="0" fontId="8" fillId="0" borderId="0" xfId="0" applyFont="1" applyProtection="1">
      <protection hidden="1"/>
    </xf>
    <xf numFmtId="164" fontId="3" fillId="0" borderId="0" xfId="1" applyNumberFormat="1" applyFont="1" applyAlignment="1">
      <alignment horizontal="left"/>
    </xf>
    <xf numFmtId="164" fontId="11" fillId="0" borderId="0" xfId="1" applyNumberFormat="1" applyFont="1"/>
    <xf numFmtId="164" fontId="8" fillId="0" borderId="0" xfId="1" applyNumberFormat="1" applyFont="1"/>
    <xf numFmtId="164" fontId="3" fillId="0" borderId="0" xfId="1" applyNumberFormat="1" applyFont="1" applyBorder="1" applyAlignment="1">
      <alignment horizontal="left"/>
    </xf>
    <xf numFmtId="164" fontId="11" fillId="0" borderId="0" xfId="1" applyNumberFormat="1" applyFont="1" applyBorder="1"/>
    <xf numFmtId="164" fontId="5" fillId="0" borderId="11" xfId="1" applyNumberFormat="1" applyFont="1" applyFill="1" applyBorder="1" applyAlignment="1">
      <alignment horizontal="center"/>
    </xf>
    <xf numFmtId="164" fontId="5" fillId="0" borderId="8" xfId="1" applyNumberFormat="1" applyFont="1" applyFill="1" applyBorder="1" applyAlignment="1">
      <alignment horizontal="center"/>
    </xf>
    <xf numFmtId="164" fontId="5" fillId="0" borderId="4" xfId="1" applyNumberFormat="1" applyFont="1" applyFill="1" applyBorder="1" applyAlignment="1">
      <alignment horizontal="center"/>
    </xf>
    <xf numFmtId="164" fontId="8" fillId="3" borderId="8" xfId="1" applyNumberFormat="1" applyFont="1" applyFill="1" applyBorder="1" applyAlignment="1">
      <alignment horizontal="center"/>
    </xf>
    <xf numFmtId="165" fontId="8" fillId="0" borderId="8" xfId="1" applyNumberFormat="1" applyFont="1" applyFill="1" applyBorder="1" applyAlignment="1">
      <alignment horizontal="center"/>
    </xf>
    <xf numFmtId="166" fontId="8" fillId="3" borderId="12" xfId="1" applyNumberFormat="1" applyFont="1" applyFill="1" applyBorder="1" applyAlignment="1">
      <alignment horizontal="center"/>
    </xf>
    <xf numFmtId="166" fontId="8" fillId="0" borderId="8" xfId="1" applyNumberFormat="1" applyFont="1" applyFill="1" applyBorder="1" applyAlignment="1">
      <alignment horizontal="center"/>
    </xf>
    <xf numFmtId="164" fontId="5" fillId="0" borderId="24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8" fillId="3" borderId="25" xfId="1" applyNumberFormat="1" applyFont="1" applyFill="1" applyBorder="1" applyAlignment="1">
      <alignment horizontal="center"/>
    </xf>
    <xf numFmtId="164" fontId="8" fillId="3" borderId="26" xfId="1" applyNumberFormat="1" applyFont="1" applyFill="1" applyBorder="1" applyAlignment="1">
      <alignment horizontal="center"/>
    </xf>
    <xf numFmtId="164" fontId="8" fillId="3" borderId="27" xfId="1" applyNumberFormat="1" applyFont="1" applyFill="1" applyBorder="1" applyAlignment="1">
      <alignment horizontal="center"/>
    </xf>
    <xf numFmtId="165" fontId="8" fillId="0" borderId="28" xfId="1" applyNumberFormat="1" applyFont="1" applyFill="1" applyBorder="1" applyAlignment="1">
      <alignment horizontal="center"/>
    </xf>
    <xf numFmtId="165" fontId="8" fillId="0" borderId="29" xfId="1" applyNumberFormat="1" applyFont="1" applyFill="1" applyBorder="1" applyAlignment="1">
      <alignment horizontal="center"/>
    </xf>
    <xf numFmtId="166" fontId="8" fillId="3" borderId="30" xfId="1" applyNumberFormat="1" applyFont="1" applyFill="1" applyBorder="1" applyAlignment="1">
      <alignment horizontal="center"/>
    </xf>
    <xf numFmtId="166" fontId="8" fillId="3" borderId="31" xfId="1" applyNumberFormat="1" applyFont="1" applyFill="1" applyBorder="1" applyAlignment="1">
      <alignment horizontal="center"/>
    </xf>
    <xf numFmtId="166" fontId="8" fillId="0" borderId="28" xfId="1" applyNumberFormat="1" applyFont="1" applyFill="1" applyBorder="1" applyAlignment="1">
      <alignment horizontal="center"/>
    </xf>
    <xf numFmtId="166" fontId="8" fillId="0" borderId="29" xfId="1" applyNumberFormat="1" applyFont="1" applyFill="1" applyBorder="1" applyAlignment="1">
      <alignment horizontal="center"/>
    </xf>
    <xf numFmtId="165" fontId="8" fillId="3" borderId="32" xfId="1" applyNumberFormat="1" applyFont="1" applyFill="1" applyBorder="1" applyAlignment="1">
      <alignment horizontal="center"/>
    </xf>
    <xf numFmtId="165" fontId="8" fillId="3" borderId="33" xfId="1" applyNumberFormat="1" applyFont="1" applyFill="1" applyBorder="1" applyAlignment="1">
      <alignment horizontal="center"/>
    </xf>
    <xf numFmtId="165" fontId="8" fillId="3" borderId="34" xfId="1" applyNumberFormat="1" applyFont="1" applyFill="1" applyBorder="1" applyAlignment="1">
      <alignment horizontal="center"/>
    </xf>
    <xf numFmtId="164" fontId="8" fillId="3" borderId="35" xfId="1" applyNumberFormat="1" applyFont="1" applyFill="1" applyBorder="1" applyAlignment="1">
      <alignment horizontal="center"/>
    </xf>
    <xf numFmtId="164" fontId="5" fillId="0" borderId="31" xfId="1" applyNumberFormat="1" applyFont="1" applyFill="1" applyBorder="1" applyAlignment="1">
      <alignment horizontal="center"/>
    </xf>
    <xf numFmtId="164" fontId="5" fillId="0" borderId="3" xfId="1" applyNumberFormat="1" applyFont="1" applyFill="1" applyBorder="1" applyAlignment="1">
      <alignment horizontal="center"/>
    </xf>
    <xf numFmtId="164" fontId="5" fillId="0" borderId="36" xfId="1" applyNumberFormat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Continuous"/>
    </xf>
    <xf numFmtId="164" fontId="8" fillId="0" borderId="38" xfId="1" applyNumberFormat="1" applyFont="1" applyFill="1" applyBorder="1" applyAlignment="1">
      <alignment horizontal="center"/>
    </xf>
    <xf numFmtId="164" fontId="8" fillId="0" borderId="39" xfId="1" applyNumberFormat="1" applyFont="1" applyFill="1" applyBorder="1" applyAlignment="1">
      <alignment horizontal="center"/>
    </xf>
    <xf numFmtId="164" fontId="8" fillId="3" borderId="28" xfId="1" applyNumberFormat="1" applyFont="1" applyFill="1" applyBorder="1" applyAlignment="1">
      <alignment horizontal="center"/>
    </xf>
    <xf numFmtId="164" fontId="8" fillId="0" borderId="40" xfId="1" applyNumberFormat="1" applyFont="1" applyFill="1" applyBorder="1" applyAlignment="1">
      <alignment horizontal="center"/>
    </xf>
    <xf numFmtId="164" fontId="8" fillId="3" borderId="29" xfId="1" applyNumberFormat="1" applyFont="1" applyFill="1" applyBorder="1" applyAlignment="1">
      <alignment horizontal="center"/>
    </xf>
    <xf numFmtId="164" fontId="5" fillId="0" borderId="3" xfId="1" applyNumberFormat="1" applyFont="1" applyFill="1" applyBorder="1" applyAlignment="1">
      <alignment horizontal="centerContinuous"/>
    </xf>
    <xf numFmtId="164" fontId="8" fillId="0" borderId="42" xfId="1" applyNumberFormat="1" applyFont="1" applyFill="1" applyBorder="1" applyAlignment="1">
      <alignment horizontal="center"/>
    </xf>
    <xf numFmtId="164" fontId="8" fillId="0" borderId="19" xfId="1" applyNumberFormat="1" applyFont="1" applyFill="1" applyBorder="1" applyAlignment="1">
      <alignment horizontal="center"/>
    </xf>
    <xf numFmtId="164" fontId="8" fillId="0" borderId="41" xfId="1" applyNumberFormat="1" applyFont="1" applyFill="1" applyBorder="1" applyAlignment="1">
      <alignment horizontal="center"/>
    </xf>
    <xf numFmtId="164" fontId="8" fillId="0" borderId="43" xfId="1" applyNumberFormat="1" applyFont="1" applyFill="1" applyBorder="1" applyAlignment="1">
      <alignment horizontal="center"/>
    </xf>
    <xf numFmtId="164" fontId="8" fillId="3" borderId="45" xfId="1" applyNumberFormat="1" applyFont="1" applyFill="1" applyBorder="1" applyAlignment="1">
      <alignment horizontal="center"/>
    </xf>
    <xf numFmtId="164" fontId="8" fillId="0" borderId="44" xfId="1" applyNumberFormat="1" applyFont="1" applyFill="1" applyBorder="1" applyAlignment="1">
      <alignment horizontal="center"/>
    </xf>
    <xf numFmtId="164" fontId="5" fillId="3" borderId="9" xfId="1" applyNumberFormat="1" applyFont="1" applyFill="1" applyBorder="1" applyAlignment="1">
      <alignment horizontal="centerContinuous"/>
    </xf>
    <xf numFmtId="164" fontId="5" fillId="0" borderId="9" xfId="1" applyNumberFormat="1" applyFont="1" applyFill="1" applyBorder="1" applyAlignment="1">
      <alignment horizontal="centerContinuous"/>
    </xf>
    <xf numFmtId="164" fontId="8" fillId="0" borderId="28" xfId="1" applyNumberFormat="1" applyFont="1" applyFill="1" applyBorder="1" applyAlignment="1">
      <alignment horizontal="center"/>
    </xf>
    <xf numFmtId="164" fontId="8" fillId="0" borderId="8" xfId="1" applyNumberFormat="1" applyFont="1" applyFill="1" applyBorder="1" applyAlignment="1">
      <alignment horizontal="center"/>
    </xf>
    <xf numFmtId="164" fontId="8" fillId="0" borderId="29" xfId="1" applyNumberFormat="1" applyFont="1" applyFill="1" applyBorder="1" applyAlignment="1">
      <alignment horizontal="center"/>
    </xf>
    <xf numFmtId="164" fontId="8" fillId="3" borderId="32" xfId="1" applyNumberFormat="1" applyFont="1" applyFill="1" applyBorder="1" applyAlignment="1">
      <alignment horizontal="center"/>
    </xf>
    <xf numFmtId="164" fontId="8" fillId="3" borderId="33" xfId="1" applyNumberFormat="1" applyFont="1" applyFill="1" applyBorder="1" applyAlignment="1">
      <alignment horizontal="center"/>
    </xf>
    <xf numFmtId="164" fontId="8" fillId="3" borderId="34" xfId="1" applyNumberFormat="1" applyFont="1" applyFill="1" applyBorder="1" applyAlignment="1">
      <alignment horizontal="center"/>
    </xf>
    <xf numFmtId="164" fontId="5" fillId="3" borderId="29" xfId="1" applyNumberFormat="1" applyFont="1" applyFill="1" applyBorder="1" applyAlignment="1">
      <alignment horizontal="centerContinuous"/>
    </xf>
    <xf numFmtId="164" fontId="8" fillId="0" borderId="10" xfId="1" applyNumberFormat="1" applyFont="1" applyBorder="1"/>
    <xf numFmtId="164" fontId="8" fillId="3" borderId="44" xfId="1" applyNumberFormat="1" applyFont="1" applyFill="1" applyBorder="1" applyAlignment="1">
      <alignment horizontal="center"/>
    </xf>
    <xf numFmtId="164" fontId="8" fillId="0" borderId="0" xfId="1" applyNumberFormat="1" applyFont="1" applyBorder="1"/>
    <xf numFmtId="164" fontId="5" fillId="3" borderId="46" xfId="1" applyNumberFormat="1" applyFont="1" applyFill="1" applyBorder="1" applyAlignment="1">
      <alignment horizontal="center"/>
    </xf>
    <xf numFmtId="164" fontId="5" fillId="3" borderId="8" xfId="1" applyNumberFormat="1" applyFont="1" applyFill="1" applyBorder="1" applyAlignment="1"/>
    <xf numFmtId="164" fontId="5" fillId="3" borderId="0" xfId="1" applyNumberFormat="1" applyFont="1" applyFill="1" applyBorder="1" applyAlignment="1">
      <alignment horizontal="center"/>
    </xf>
    <xf numFmtId="164" fontId="5" fillId="3" borderId="47" xfId="1" applyNumberFormat="1" applyFont="1" applyFill="1" applyBorder="1" applyAlignment="1">
      <alignment horizontal="center"/>
    </xf>
    <xf numFmtId="164" fontId="5" fillId="3" borderId="48" xfId="1" applyNumberFormat="1" applyFont="1" applyFill="1" applyBorder="1" applyAlignment="1">
      <alignment horizontal="center"/>
    </xf>
    <xf numFmtId="164" fontId="2" fillId="2" borderId="0" xfId="1" applyNumberFormat="1" applyFont="1" applyFill="1" applyAlignment="1" applyProtection="1">
      <alignment horizontal="left" vertical="top"/>
      <protection hidden="1"/>
    </xf>
    <xf numFmtId="0" fontId="8" fillId="0" borderId="0" xfId="0" applyFont="1" applyAlignment="1" applyProtection="1">
      <alignment horizontal="left"/>
      <protection hidden="1"/>
    </xf>
    <xf numFmtId="164" fontId="14" fillId="0" borderId="0" xfId="1" applyNumberFormat="1" applyFont="1"/>
    <xf numFmtId="164" fontId="5" fillId="0" borderId="0" xfId="1" applyNumberFormat="1" applyFont="1" applyFill="1" applyBorder="1"/>
    <xf numFmtId="164" fontId="13" fillId="0" borderId="0" xfId="1" applyNumberFormat="1" applyFont="1" applyFill="1" applyBorder="1" applyAlignment="1" applyProtection="1">
      <alignment horizontal="center"/>
      <protection locked="0"/>
    </xf>
    <xf numFmtId="167" fontId="13" fillId="3" borderId="0" xfId="1" applyNumberFormat="1" applyFont="1" applyFill="1" applyBorder="1" applyAlignment="1">
      <alignment horizontal="center" vertic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8" xfId="1" applyNumberFormat="1" applyFont="1" applyFill="1" applyBorder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Alignment="1">
      <alignment horizontal="left"/>
    </xf>
    <xf numFmtId="164" fontId="8" fillId="0" borderId="0" xfId="1" applyNumberFormat="1" applyFont="1" applyFill="1"/>
    <xf numFmtId="164" fontId="6" fillId="2" borderId="0" xfId="1" applyNumberFormat="1" applyFont="1" applyFill="1" applyAlignment="1" applyProtection="1">
      <alignment vertical="center"/>
      <protection hidden="1"/>
    </xf>
    <xf numFmtId="164" fontId="15" fillId="2" borderId="0" xfId="1" applyNumberFormat="1" applyFont="1" applyFill="1" applyProtection="1">
      <protection hidden="1"/>
    </xf>
    <xf numFmtId="164" fontId="5" fillId="0" borderId="3" xfId="1" applyNumberFormat="1" applyFont="1" applyBorder="1" applyAlignment="1">
      <alignment horizontal="left"/>
    </xf>
    <xf numFmtId="164" fontId="8" fillId="0" borderId="3" xfId="1" applyNumberFormat="1" applyFont="1" applyBorder="1"/>
    <xf numFmtId="166" fontId="8" fillId="3" borderId="8" xfId="1" applyNumberFormat="1" applyFont="1" applyFill="1" applyBorder="1" applyAlignment="1">
      <alignment horizontal="center"/>
    </xf>
    <xf numFmtId="164" fontId="8" fillId="3" borderId="4" xfId="1" applyNumberFormat="1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Continuous"/>
    </xf>
    <xf numFmtId="164" fontId="8" fillId="0" borderId="49" xfId="1" applyNumberFormat="1" applyFont="1" applyFill="1" applyBorder="1" applyAlignment="1">
      <alignment horizontal="center"/>
    </xf>
    <xf numFmtId="164" fontId="8" fillId="0" borderId="10" xfId="1" applyNumberFormat="1" applyFont="1" applyFill="1" applyBorder="1" applyAlignment="1">
      <alignment horizontal="center"/>
    </xf>
    <xf numFmtId="164" fontId="5" fillId="0" borderId="50" xfId="1" applyNumberFormat="1" applyFont="1" applyFill="1" applyBorder="1" applyAlignment="1">
      <alignment horizontal="centerContinuous"/>
    </xf>
    <xf numFmtId="164" fontId="8" fillId="0" borderId="51" xfId="1" applyNumberFormat="1" applyFont="1" applyFill="1" applyBorder="1" applyAlignment="1">
      <alignment horizontal="center"/>
    </xf>
    <xf numFmtId="164" fontId="8" fillId="0" borderId="52" xfId="1" applyNumberFormat="1" applyFont="1" applyFill="1" applyBorder="1" applyAlignment="1">
      <alignment horizontal="center"/>
    </xf>
    <xf numFmtId="164" fontId="8" fillId="3" borderId="53" xfId="1" applyNumberFormat="1" applyFont="1" applyFill="1" applyBorder="1" applyAlignment="1">
      <alignment horizontal="center"/>
    </xf>
    <xf numFmtId="164" fontId="8" fillId="3" borderId="54" xfId="1" applyNumberFormat="1" applyFont="1" applyFill="1" applyBorder="1" applyAlignment="1">
      <alignment horizontal="center"/>
    </xf>
    <xf numFmtId="164" fontId="8" fillId="3" borderId="55" xfId="1" applyNumberFormat="1" applyFont="1" applyFill="1" applyBorder="1" applyAlignment="1">
      <alignment horizontal="center"/>
    </xf>
    <xf numFmtId="164" fontId="8" fillId="0" borderId="45" xfId="1" applyNumberFormat="1" applyFont="1" applyFill="1" applyBorder="1" applyAlignment="1">
      <alignment horizontal="center"/>
    </xf>
    <xf numFmtId="164" fontId="8" fillId="3" borderId="56" xfId="1" applyNumberFormat="1" applyFont="1" applyFill="1" applyBorder="1" applyAlignment="1">
      <alignment horizontal="center"/>
    </xf>
    <xf numFmtId="164" fontId="8" fillId="3" borderId="57" xfId="1" applyNumberFormat="1" applyFont="1" applyFill="1" applyBorder="1" applyAlignment="1">
      <alignment horizontal="center"/>
    </xf>
    <xf numFmtId="164" fontId="8" fillId="3" borderId="48" xfId="1" applyNumberFormat="1" applyFont="1" applyFill="1" applyBorder="1" applyAlignment="1">
      <alignment horizontal="center"/>
    </xf>
    <xf numFmtId="164" fontId="5" fillId="0" borderId="44" xfId="1" applyNumberFormat="1" applyFont="1" applyFill="1" applyBorder="1" applyAlignment="1">
      <alignment horizontal="center"/>
    </xf>
    <xf numFmtId="166" fontId="8" fillId="3" borderId="28" xfId="1" applyNumberFormat="1" applyFont="1" applyFill="1" applyBorder="1" applyAlignment="1">
      <alignment horizontal="center"/>
    </xf>
    <xf numFmtId="166" fontId="8" fillId="3" borderId="29" xfId="1" applyNumberFormat="1" applyFont="1" applyFill="1" applyBorder="1" applyAlignment="1">
      <alignment horizontal="center"/>
    </xf>
    <xf numFmtId="164" fontId="5" fillId="0" borderId="58" xfId="1" applyNumberFormat="1" applyFont="1" applyFill="1" applyBorder="1" applyAlignment="1">
      <alignment horizontal="center"/>
    </xf>
    <xf numFmtId="164" fontId="8" fillId="3" borderId="43" xfId="1" applyNumberFormat="1" applyFont="1" applyFill="1" applyBorder="1" applyAlignment="1">
      <alignment horizontal="center"/>
    </xf>
    <xf numFmtId="164" fontId="5" fillId="3" borderId="8" xfId="1" applyNumberFormat="1" applyFont="1" applyFill="1" applyBorder="1" applyAlignment="1">
      <alignment horizontal="centerContinuous"/>
    </xf>
    <xf numFmtId="164" fontId="5" fillId="3" borderId="59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Continuous"/>
    </xf>
    <xf numFmtId="164" fontId="8" fillId="0" borderId="20" xfId="1" applyNumberFormat="1" applyFont="1" applyFill="1" applyBorder="1" applyAlignment="1">
      <alignment horizontal="center"/>
    </xf>
    <xf numFmtId="164" fontId="8" fillId="0" borderId="37" xfId="1" applyNumberFormat="1" applyFont="1" applyFill="1" applyBorder="1" applyAlignment="1">
      <alignment horizontal="center"/>
    </xf>
    <xf numFmtId="164" fontId="8" fillId="0" borderId="4" xfId="1" applyNumberFormat="1" applyFont="1" applyFill="1" applyBorder="1" applyAlignment="1">
      <alignment horizontal="center"/>
    </xf>
    <xf numFmtId="164" fontId="5" fillId="3" borderId="50" xfId="1" applyNumberFormat="1" applyFont="1" applyFill="1" applyBorder="1" applyAlignment="1">
      <alignment horizontal="centerContinuous"/>
    </xf>
    <xf numFmtId="164" fontId="8" fillId="3" borderId="51" xfId="1" applyNumberFormat="1" applyFont="1" applyFill="1" applyBorder="1" applyAlignment="1">
      <alignment horizontal="center"/>
    </xf>
    <xf numFmtId="164" fontId="8" fillId="3" borderId="49" xfId="1" applyNumberFormat="1" applyFont="1" applyFill="1" applyBorder="1" applyAlignment="1">
      <alignment horizontal="center"/>
    </xf>
    <xf numFmtId="164" fontId="8" fillId="3" borderId="52" xfId="1" applyNumberFormat="1" applyFont="1" applyFill="1" applyBorder="1" applyAlignment="1">
      <alignment horizontal="center"/>
    </xf>
    <xf numFmtId="164" fontId="8" fillId="3" borderId="10" xfId="1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 applyProtection="1">
      <alignment horizontal="center"/>
      <protection hidden="1"/>
    </xf>
    <xf numFmtId="164" fontId="5" fillId="0" borderId="14" xfId="1" applyNumberFormat="1" applyFont="1" applyFill="1" applyBorder="1" applyAlignment="1" applyProtection="1">
      <alignment horizontal="center"/>
      <protection hidden="1"/>
    </xf>
    <xf numFmtId="164" fontId="5" fillId="3" borderId="23" xfId="1" applyNumberFormat="1" applyFont="1" applyFill="1" applyBorder="1" applyAlignment="1" applyProtection="1">
      <alignment horizontal="center"/>
      <protection hidden="1"/>
    </xf>
    <xf numFmtId="164" fontId="5" fillId="3" borderId="14" xfId="1" applyNumberFormat="1" applyFont="1" applyFill="1" applyBorder="1" applyAlignment="1" applyProtection="1">
      <alignment horizontal="center"/>
      <protection hidden="1"/>
    </xf>
    <xf numFmtId="164" fontId="5" fillId="0" borderId="5" xfId="1" applyNumberFormat="1" applyFont="1" applyFill="1" applyBorder="1" applyAlignment="1" applyProtection="1">
      <alignment horizontal="center"/>
      <protection hidden="1"/>
    </xf>
    <xf numFmtId="164" fontId="5" fillId="0" borderId="6" xfId="1" applyNumberFormat="1" applyFont="1" applyFill="1" applyBorder="1" applyAlignment="1" applyProtection="1">
      <alignment horizontal="center"/>
      <protection hidden="1"/>
    </xf>
    <xf numFmtId="0" fontId="7" fillId="3" borderId="7" xfId="0" applyFont="1" applyFill="1" applyBorder="1" applyAlignment="1" applyProtection="1">
      <alignment horizontal="center"/>
      <protection hidden="1"/>
    </xf>
    <xf numFmtId="0" fontId="7" fillId="3" borderId="1" xfId="0" applyFont="1" applyFill="1" applyBorder="1" applyAlignment="1" applyProtection="1">
      <alignment horizontal="center"/>
      <protection hidden="1"/>
    </xf>
    <xf numFmtId="0" fontId="7" fillId="0" borderId="7" xfId="0" applyFont="1" applyFill="1" applyBorder="1" applyAlignment="1" applyProtection="1">
      <alignment horizontal="center"/>
      <protection hidden="1"/>
    </xf>
    <xf numFmtId="0" fontId="7" fillId="0" borderId="2" xfId="0" applyFont="1" applyFill="1" applyBorder="1" applyAlignment="1" applyProtection="1">
      <alignment horizontal="center"/>
      <protection hidden="1"/>
    </xf>
    <xf numFmtId="164" fontId="5" fillId="3" borderId="7" xfId="1" applyNumberFormat="1" applyFont="1" applyFill="1" applyBorder="1" applyAlignment="1" applyProtection="1">
      <alignment horizontal="center"/>
      <protection hidden="1"/>
    </xf>
    <xf numFmtId="164" fontId="5" fillId="3" borderId="2" xfId="1" applyNumberFormat="1" applyFont="1" applyFill="1" applyBorder="1" applyAlignment="1" applyProtection="1">
      <alignment horizontal="center"/>
      <protection hidden="1"/>
    </xf>
    <xf numFmtId="164" fontId="5" fillId="0" borderId="7" xfId="1" applyNumberFormat="1" applyFont="1" applyFill="1" applyBorder="1" applyAlignment="1" applyProtection="1">
      <alignment horizontal="center"/>
      <protection hidden="1"/>
    </xf>
    <xf numFmtId="164" fontId="5" fillId="0" borderId="2" xfId="1" applyNumberFormat="1" applyFont="1" applyFill="1" applyBorder="1" applyAlignment="1" applyProtection="1">
      <alignment horizontal="center"/>
      <protection hidden="1"/>
    </xf>
    <xf numFmtId="164" fontId="5" fillId="3" borderId="17" xfId="1" applyNumberFormat="1" applyFont="1" applyFill="1" applyBorder="1" applyAlignment="1" applyProtection="1">
      <alignment horizontal="center"/>
      <protection hidden="1"/>
    </xf>
    <xf numFmtId="164" fontId="5" fillId="3" borderId="18" xfId="1" applyNumberFormat="1" applyFont="1" applyFill="1" applyBorder="1" applyAlignment="1" applyProtection="1">
      <alignment horizontal="center"/>
      <protection hidden="1"/>
    </xf>
    <xf numFmtId="164" fontId="5" fillId="3" borderId="11" xfId="1" applyNumberFormat="1" applyFont="1" applyFill="1" applyBorder="1" applyAlignment="1">
      <alignment horizontal="center"/>
    </xf>
    <xf numFmtId="164" fontId="5" fillId="3" borderId="9" xfId="1" applyNumberFormat="1" applyFont="1" applyFill="1" applyBorder="1" applyAlignment="1">
      <alignment horizontal="center"/>
    </xf>
    <xf numFmtId="164" fontId="5" fillId="3" borderId="29" xfId="1" applyNumberFormat="1" applyFont="1" applyFill="1" applyBorder="1" applyAlignment="1">
      <alignment horizontal="center"/>
    </xf>
    <xf numFmtId="164" fontId="5" fillId="3" borderId="0" xfId="1" applyNumberFormat="1" applyFont="1" applyFill="1" applyBorder="1" applyAlignment="1">
      <alignment horizontal="center"/>
    </xf>
    <xf numFmtId="164" fontId="5" fillId="3" borderId="10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164" fontId="5" fillId="0" borderId="8" xfId="1" applyNumberFormat="1" applyFont="1" applyFill="1" applyBorder="1" applyAlignment="1">
      <alignment horizontal="center"/>
    </xf>
    <xf numFmtId="164" fontId="5" fillId="3" borderId="15" xfId="1" applyNumberFormat="1" applyFont="1" applyFill="1" applyBorder="1" applyAlignment="1">
      <alignment horizontal="center"/>
    </xf>
    <xf numFmtId="164" fontId="5" fillId="3" borderId="13" xfId="1" applyNumberFormat="1" applyFont="1" applyFill="1" applyBorder="1" applyAlignment="1">
      <alignment horizontal="center"/>
    </xf>
    <xf numFmtId="164" fontId="5" fillId="3" borderId="31" xfId="1" applyNumberFormat="1" applyFont="1" applyFill="1" applyBorder="1" applyAlignment="1">
      <alignment horizontal="center"/>
    </xf>
    <xf numFmtId="164" fontId="8" fillId="2" borderId="0" xfId="1" applyNumberFormat="1" applyFont="1" applyFill="1" applyAlignment="1" applyProtection="1">
      <alignment horizontal="left" vertical="center"/>
      <protection hidden="1"/>
    </xf>
    <xf numFmtId="164" fontId="8" fillId="3" borderId="0" xfId="1" applyNumberFormat="1" applyFont="1" applyFill="1" applyAlignment="1" applyProtection="1">
      <alignment horizontal="left" vertical="center"/>
      <protection hidden="1"/>
    </xf>
    <xf numFmtId="164" fontId="8" fillId="3" borderId="0" xfId="1" applyNumberFormat="1" applyFont="1" applyFill="1" applyBorder="1" applyAlignment="1" applyProtection="1">
      <alignment horizontal="left" vertical="center"/>
      <protection hidden="1"/>
    </xf>
    <xf numFmtId="164" fontId="8" fillId="2" borderId="0" xfId="1" applyNumberFormat="1" applyFont="1" applyFill="1" applyBorder="1" applyAlignment="1" applyProtection="1">
      <alignment horizontal="left" vertical="center"/>
      <protection hidden="1"/>
    </xf>
    <xf numFmtId="164" fontId="5" fillId="3" borderId="21" xfId="1" applyNumberFormat="1" applyFont="1" applyFill="1" applyBorder="1" applyAlignment="1" applyProtection="1">
      <alignment horizontal="center"/>
      <protection hidden="1"/>
    </xf>
    <xf numFmtId="164" fontId="5" fillId="3" borderId="22" xfId="1" applyNumberFormat="1" applyFont="1" applyFill="1" applyBorder="1" applyAlignment="1" applyProtection="1">
      <alignment horizontal="center"/>
      <protection hidden="1"/>
    </xf>
    <xf numFmtId="164" fontId="2" fillId="2" borderId="0" xfId="1" applyNumberFormat="1" applyFont="1" applyFill="1" applyAlignment="1" applyProtection="1">
      <alignment horizontal="left" vertical="top" indent="1"/>
      <protection hidden="1"/>
    </xf>
    <xf numFmtId="0" fontId="7" fillId="0" borderId="1" xfId="0" applyFont="1" applyFill="1" applyBorder="1" applyAlignment="1" applyProtection="1">
      <alignment horizontal="center"/>
      <protection hidden="1"/>
    </xf>
  </cellXfs>
  <cellStyles count="2">
    <cellStyle name="Normal_EN442" xfId="1" xr:uid="{B2F63C81-7A25-43C8-939F-8C97B9A878D6}"/>
    <cellStyle name="Standaard" xfId="0" builtinId="0"/>
  </cellStyles>
  <dxfs count="0"/>
  <tableStyles count="0" defaultTableStyle="TableStyleMedium2" defaultPivotStyle="PivotStyleLight16"/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1</xdr:col>
      <xdr:colOff>764205</xdr:colOff>
      <xdr:row>0</xdr:row>
      <xdr:rowOff>312563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D4C985E-48CB-409E-83CE-091429B98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10556" cy="244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1</xdr:col>
      <xdr:colOff>764205</xdr:colOff>
      <xdr:row>0</xdr:row>
      <xdr:rowOff>312563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8ADF635-C768-4772-81E2-DA5AEFE9C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CBFB-7611-4C2F-B037-8DE5A4A9BEF7}">
  <dimension ref="A1:L36"/>
  <sheetViews>
    <sheetView showGridLines="0" tabSelected="1" zoomScale="85" zoomScaleNormal="85" workbookViewId="0">
      <selection activeCell="C14" sqref="C14"/>
    </sheetView>
  </sheetViews>
  <sheetFormatPr defaultColWidth="9" defaultRowHeight="15" x14ac:dyDescent="0.25"/>
  <cols>
    <col min="1" max="2" width="11.875" style="75" customWidth="1"/>
    <col min="3" max="18" width="8.5" style="75" customWidth="1"/>
    <col min="19" max="16384" width="9" style="75"/>
  </cols>
  <sheetData>
    <row r="1" spans="1:12" s="10" customFormat="1" ht="31.5" x14ac:dyDescent="0.25">
      <c r="A1" s="2"/>
      <c r="B1" s="3"/>
      <c r="C1" s="73" t="s">
        <v>19</v>
      </c>
      <c r="D1" s="73"/>
      <c r="E1" s="73"/>
      <c r="F1" s="73"/>
      <c r="G1" s="73"/>
      <c r="H1" s="74"/>
      <c r="I1" s="74"/>
      <c r="J1" s="74"/>
      <c r="K1" s="74"/>
      <c r="L1" s="74"/>
    </row>
    <row r="2" spans="1:12" s="13" customFormat="1" ht="15.75" customHeight="1" x14ac:dyDescent="0.25">
      <c r="A2" s="81"/>
    </row>
    <row r="3" spans="1:12" s="13" customFormat="1" ht="21" customHeight="1" x14ac:dyDescent="0.35">
      <c r="A3" s="1" t="s">
        <v>21</v>
      </c>
      <c r="B3" s="82"/>
      <c r="C3" s="86"/>
      <c r="D3" s="87"/>
      <c r="E3" s="87"/>
      <c r="F3" s="87"/>
      <c r="G3" s="87"/>
      <c r="H3" s="87"/>
    </row>
    <row r="4" spans="1:12" s="13" customFormat="1" ht="15.75" x14ac:dyDescent="0.25">
      <c r="A4" s="123" t="s">
        <v>0</v>
      </c>
      <c r="B4" s="124"/>
      <c r="C4" s="140">
        <v>22</v>
      </c>
      <c r="D4" s="141"/>
      <c r="E4" s="141"/>
      <c r="F4" s="141"/>
      <c r="G4" s="141"/>
      <c r="H4" s="142"/>
    </row>
    <row r="5" spans="1:12" s="13" customFormat="1" ht="15.75" x14ac:dyDescent="0.25">
      <c r="A5" s="125" t="s">
        <v>22</v>
      </c>
      <c r="B5" s="126"/>
      <c r="C5" s="143" t="s">
        <v>23</v>
      </c>
      <c r="D5" s="144"/>
      <c r="E5" s="145"/>
      <c r="F5" s="138" t="s">
        <v>24</v>
      </c>
      <c r="G5" s="138"/>
      <c r="H5" s="139"/>
    </row>
    <row r="6" spans="1:12" s="13" customFormat="1" ht="16.5" thickBot="1" x14ac:dyDescent="0.3">
      <c r="A6" s="127" t="s">
        <v>3</v>
      </c>
      <c r="B6" s="128"/>
      <c r="C6" s="24">
        <v>400</v>
      </c>
      <c r="D6" s="25">
        <v>600</v>
      </c>
      <c r="E6" s="106">
        <v>900</v>
      </c>
      <c r="F6" s="25">
        <v>400</v>
      </c>
      <c r="G6" s="25">
        <v>600</v>
      </c>
      <c r="H6" s="24">
        <v>900</v>
      </c>
    </row>
    <row r="7" spans="1:12" s="13" customFormat="1" ht="15.75" x14ac:dyDescent="0.25">
      <c r="A7" s="129" t="s">
        <v>20</v>
      </c>
      <c r="B7" s="130"/>
      <c r="C7" s="26">
        <v>1096</v>
      </c>
      <c r="D7" s="38">
        <v>1504</v>
      </c>
      <c r="E7" s="107">
        <v>2091</v>
      </c>
      <c r="F7" s="38">
        <v>1541</v>
      </c>
      <c r="G7" s="38">
        <v>1992</v>
      </c>
      <c r="H7" s="28">
        <v>2666</v>
      </c>
    </row>
    <row r="8" spans="1:12" s="13" customFormat="1" ht="15.75" x14ac:dyDescent="0.25">
      <c r="A8" s="131" t="s">
        <v>4</v>
      </c>
      <c r="B8" s="132"/>
      <c r="C8" s="29">
        <v>1.3272999999999999</v>
      </c>
      <c r="D8" s="20">
        <v>1.3493999999999999</v>
      </c>
      <c r="E8" s="30">
        <v>1.3915</v>
      </c>
      <c r="F8" s="29">
        <v>1.2045999999999999</v>
      </c>
      <c r="G8" s="20">
        <v>1.2359</v>
      </c>
      <c r="H8" s="30">
        <v>1.2705</v>
      </c>
    </row>
    <row r="9" spans="1:12" s="13" customFormat="1" ht="15.75" x14ac:dyDescent="0.25">
      <c r="A9" s="133" t="s">
        <v>5</v>
      </c>
      <c r="B9" s="134"/>
      <c r="C9" s="104">
        <v>22.1</v>
      </c>
      <c r="D9" s="88">
        <v>30</v>
      </c>
      <c r="E9" s="105">
        <v>46.8</v>
      </c>
      <c r="F9" s="104">
        <v>22.1</v>
      </c>
      <c r="G9" s="88">
        <v>30</v>
      </c>
      <c r="H9" s="105">
        <v>46.8</v>
      </c>
    </row>
    <row r="10" spans="1:12" s="13" customFormat="1" ht="15.75" x14ac:dyDescent="0.25">
      <c r="A10" s="119" t="s">
        <v>6</v>
      </c>
      <c r="B10" s="120"/>
      <c r="C10" s="33">
        <v>4.5999999999999996</v>
      </c>
      <c r="D10" s="22">
        <v>6.6</v>
      </c>
      <c r="E10" s="34">
        <v>9.65</v>
      </c>
      <c r="F10" s="33">
        <v>4.5999999999999996</v>
      </c>
      <c r="G10" s="22">
        <v>6.6</v>
      </c>
      <c r="H10" s="34">
        <v>9.65</v>
      </c>
    </row>
    <row r="11" spans="1:12" s="13" customFormat="1" ht="19.5" thickBot="1" x14ac:dyDescent="0.4">
      <c r="A11" s="121" t="s">
        <v>14</v>
      </c>
      <c r="B11" s="122"/>
      <c r="C11" s="35">
        <v>6.0921000000000003</v>
      </c>
      <c r="D11" s="36">
        <v>7.6676000000000002</v>
      </c>
      <c r="E11" s="37">
        <v>9.0413999999999994</v>
      </c>
      <c r="F11" s="35">
        <v>13.8428</v>
      </c>
      <c r="G11" s="36">
        <v>15.831899999999999</v>
      </c>
      <c r="H11" s="37">
        <v>18.5063</v>
      </c>
    </row>
    <row r="12" spans="1:12" s="13" customFormat="1" ht="15.75" x14ac:dyDescent="0.25">
      <c r="C12" s="83"/>
      <c r="D12" s="83"/>
      <c r="E12" s="83"/>
      <c r="F12" s="83"/>
      <c r="G12" s="83"/>
      <c r="H12" s="83"/>
    </row>
    <row r="13" spans="1:12" s="13" customFormat="1" ht="21" x14ac:dyDescent="0.35">
      <c r="A13" s="5" t="s">
        <v>2</v>
      </c>
      <c r="C13" s="83"/>
      <c r="D13" s="83"/>
      <c r="E13" s="84"/>
      <c r="F13" s="7" t="s">
        <v>8</v>
      </c>
      <c r="G13" s="85"/>
      <c r="H13" s="10"/>
    </row>
    <row r="14" spans="1:12" s="13" customFormat="1" ht="15.75" x14ac:dyDescent="0.25">
      <c r="A14" s="146" t="s">
        <v>15</v>
      </c>
      <c r="B14" s="146"/>
      <c r="C14" s="77">
        <v>45</v>
      </c>
      <c r="D14" s="76" t="s">
        <v>1</v>
      </c>
      <c r="E14" s="8" t="s">
        <v>9</v>
      </c>
      <c r="F14" s="9" t="s">
        <v>10</v>
      </c>
      <c r="G14" s="9"/>
      <c r="H14" s="10"/>
    </row>
    <row r="15" spans="1:12" s="13" customFormat="1" ht="15.75" x14ac:dyDescent="0.25">
      <c r="A15" s="146" t="s">
        <v>16</v>
      </c>
      <c r="B15" s="146"/>
      <c r="C15" s="77">
        <v>35</v>
      </c>
      <c r="D15" s="76" t="s">
        <v>1</v>
      </c>
      <c r="E15" s="8" t="s">
        <v>9</v>
      </c>
      <c r="F15" s="9" t="s">
        <v>11</v>
      </c>
      <c r="G15" s="9"/>
      <c r="H15" s="10"/>
    </row>
    <row r="16" spans="1:12" s="13" customFormat="1" ht="15.75" x14ac:dyDescent="0.25">
      <c r="A16" s="146" t="s">
        <v>17</v>
      </c>
      <c r="B16" s="146"/>
      <c r="C16" s="77">
        <v>20</v>
      </c>
      <c r="D16" s="76" t="s">
        <v>1</v>
      </c>
      <c r="E16" s="8" t="s">
        <v>9</v>
      </c>
      <c r="F16" s="9" t="s">
        <v>12</v>
      </c>
      <c r="G16" s="9"/>
      <c r="H16" s="10"/>
    </row>
    <row r="17" spans="1:8" s="13" customFormat="1" ht="15.75" x14ac:dyDescent="0.25">
      <c r="A17" s="147" t="s">
        <v>7</v>
      </c>
      <c r="B17" s="147"/>
      <c r="C17" s="78">
        <f>(AVERAGE(C14:C15))-C16</f>
        <v>20</v>
      </c>
      <c r="D17" s="76" t="s">
        <v>1</v>
      </c>
      <c r="E17" s="83"/>
      <c r="F17" s="83"/>
      <c r="G17" s="83"/>
      <c r="H17" s="83"/>
    </row>
    <row r="18" spans="1:8" s="13" customFormat="1" ht="15.75" x14ac:dyDescent="0.25">
      <c r="C18" s="83"/>
      <c r="D18" s="83"/>
      <c r="E18" s="83"/>
      <c r="F18" s="83"/>
      <c r="G18" s="83"/>
      <c r="H18" s="83"/>
    </row>
    <row r="19" spans="1:8" s="13" customFormat="1" ht="15.75" customHeight="1" x14ac:dyDescent="0.25">
      <c r="B19" s="18" t="s">
        <v>0</v>
      </c>
      <c r="C19" s="140">
        <v>22</v>
      </c>
      <c r="D19" s="141"/>
      <c r="E19" s="141"/>
      <c r="F19" s="141"/>
      <c r="G19" s="141"/>
      <c r="H19" s="142"/>
    </row>
    <row r="20" spans="1:8" s="13" customFormat="1" ht="15.75" customHeight="1" x14ac:dyDescent="0.25">
      <c r="B20" s="42" t="s">
        <v>25</v>
      </c>
      <c r="C20" s="135" t="s">
        <v>23</v>
      </c>
      <c r="D20" s="136"/>
      <c r="E20" s="137"/>
      <c r="F20" s="138" t="s">
        <v>24</v>
      </c>
      <c r="G20" s="138"/>
      <c r="H20" s="139"/>
    </row>
    <row r="21" spans="1:8" s="13" customFormat="1" ht="15.75" x14ac:dyDescent="0.25">
      <c r="B21" s="16" t="s">
        <v>3</v>
      </c>
      <c r="C21" s="18">
        <v>400</v>
      </c>
      <c r="D21" s="18">
        <v>600</v>
      </c>
      <c r="E21" s="103">
        <v>900</v>
      </c>
      <c r="F21" s="17">
        <v>400</v>
      </c>
      <c r="G21" s="17">
        <v>600</v>
      </c>
      <c r="H21" s="17">
        <v>900</v>
      </c>
    </row>
    <row r="22" spans="1:8" s="13" customFormat="1" ht="16.5" thickBot="1" x14ac:dyDescent="0.3">
      <c r="B22" s="108"/>
      <c r="C22" s="109"/>
      <c r="D22" s="68"/>
      <c r="E22" s="72"/>
      <c r="F22" s="68"/>
      <c r="G22" s="68"/>
      <c r="H22" s="71"/>
    </row>
    <row r="23" spans="1:8" s="13" customFormat="1" ht="15.75" x14ac:dyDescent="0.25">
      <c r="B23" s="110">
        <v>500</v>
      </c>
      <c r="C23" s="50">
        <f t="shared" ref="C23:H34" si="0">ROUND((($C$17/50)^C$8)*(C$7/1000*$B23),0)</f>
        <v>162</v>
      </c>
      <c r="D23" s="111">
        <f t="shared" si="0"/>
        <v>218</v>
      </c>
      <c r="E23" s="112">
        <f t="shared" si="0"/>
        <v>292</v>
      </c>
      <c r="F23" s="50">
        <f t="shared" si="0"/>
        <v>256</v>
      </c>
      <c r="G23" s="51">
        <f t="shared" si="0"/>
        <v>321</v>
      </c>
      <c r="H23" s="52">
        <f t="shared" si="0"/>
        <v>416</v>
      </c>
    </row>
    <row r="24" spans="1:8" s="13" customFormat="1" ht="15.75" x14ac:dyDescent="0.25">
      <c r="B24" s="114">
        <v>600</v>
      </c>
      <c r="C24" s="115">
        <f t="shared" si="0"/>
        <v>195</v>
      </c>
      <c r="D24" s="116">
        <f t="shared" si="0"/>
        <v>262</v>
      </c>
      <c r="E24" s="117">
        <f t="shared" si="0"/>
        <v>351</v>
      </c>
      <c r="F24" s="115">
        <f t="shared" si="0"/>
        <v>307</v>
      </c>
      <c r="G24" s="118">
        <f t="shared" si="0"/>
        <v>385</v>
      </c>
      <c r="H24" s="54">
        <f t="shared" si="0"/>
        <v>499</v>
      </c>
    </row>
    <row r="25" spans="1:8" s="13" customFormat="1" ht="15.75" x14ac:dyDescent="0.25">
      <c r="B25" s="110">
        <v>700</v>
      </c>
      <c r="C25" s="58">
        <f t="shared" si="0"/>
        <v>227</v>
      </c>
      <c r="D25" s="113">
        <f t="shared" si="0"/>
        <v>306</v>
      </c>
      <c r="E25" s="55">
        <f t="shared" si="0"/>
        <v>409</v>
      </c>
      <c r="F25" s="58">
        <f t="shared" si="0"/>
        <v>358</v>
      </c>
      <c r="G25" s="59">
        <f t="shared" si="0"/>
        <v>449</v>
      </c>
      <c r="H25" s="60">
        <f t="shared" si="0"/>
        <v>583</v>
      </c>
    </row>
    <row r="26" spans="1:8" s="13" customFormat="1" ht="15.75" x14ac:dyDescent="0.25">
      <c r="B26" s="114">
        <v>800</v>
      </c>
      <c r="C26" s="115">
        <f t="shared" si="0"/>
        <v>260</v>
      </c>
      <c r="D26" s="116">
        <f t="shared" si="0"/>
        <v>349</v>
      </c>
      <c r="E26" s="117">
        <f t="shared" si="0"/>
        <v>467</v>
      </c>
      <c r="F26" s="115">
        <f t="shared" si="0"/>
        <v>409</v>
      </c>
      <c r="G26" s="118">
        <f t="shared" si="0"/>
        <v>514</v>
      </c>
      <c r="H26" s="54">
        <f t="shared" si="0"/>
        <v>666</v>
      </c>
    </row>
    <row r="27" spans="1:8" s="13" customFormat="1" ht="15.75" x14ac:dyDescent="0.25">
      <c r="B27" s="110">
        <v>900</v>
      </c>
      <c r="C27" s="58">
        <f t="shared" si="0"/>
        <v>292</v>
      </c>
      <c r="D27" s="113">
        <f t="shared" si="0"/>
        <v>393</v>
      </c>
      <c r="E27" s="55">
        <f t="shared" si="0"/>
        <v>526</v>
      </c>
      <c r="F27" s="58">
        <f t="shared" si="0"/>
        <v>460</v>
      </c>
      <c r="G27" s="59">
        <f t="shared" si="0"/>
        <v>578</v>
      </c>
      <c r="H27" s="60">
        <f t="shared" si="0"/>
        <v>749</v>
      </c>
    </row>
    <row r="28" spans="1:8" s="13" customFormat="1" ht="15.75" x14ac:dyDescent="0.25">
      <c r="B28" s="114">
        <v>1000</v>
      </c>
      <c r="C28" s="115">
        <f t="shared" si="0"/>
        <v>325</v>
      </c>
      <c r="D28" s="116">
        <f t="shared" si="0"/>
        <v>437</v>
      </c>
      <c r="E28" s="117">
        <f t="shared" si="0"/>
        <v>584</v>
      </c>
      <c r="F28" s="115">
        <f t="shared" si="0"/>
        <v>511</v>
      </c>
      <c r="G28" s="118">
        <f t="shared" si="0"/>
        <v>642</v>
      </c>
      <c r="H28" s="54">
        <f t="shared" si="0"/>
        <v>832</v>
      </c>
    </row>
    <row r="29" spans="1:8" s="13" customFormat="1" ht="15.75" x14ac:dyDescent="0.25">
      <c r="B29" s="110">
        <v>1100</v>
      </c>
      <c r="C29" s="58">
        <f t="shared" si="0"/>
        <v>357</v>
      </c>
      <c r="D29" s="113">
        <f t="shared" si="0"/>
        <v>480</v>
      </c>
      <c r="E29" s="55">
        <f t="shared" si="0"/>
        <v>643</v>
      </c>
      <c r="F29" s="58">
        <f t="shared" si="0"/>
        <v>562</v>
      </c>
      <c r="G29" s="59">
        <f t="shared" si="0"/>
        <v>706</v>
      </c>
      <c r="H29" s="60">
        <f t="shared" si="0"/>
        <v>916</v>
      </c>
    </row>
    <row r="30" spans="1:8" s="13" customFormat="1" ht="15.75" x14ac:dyDescent="0.25">
      <c r="B30" s="114">
        <v>1200</v>
      </c>
      <c r="C30" s="115">
        <f t="shared" si="0"/>
        <v>390</v>
      </c>
      <c r="D30" s="116">
        <f t="shared" si="0"/>
        <v>524</v>
      </c>
      <c r="E30" s="117">
        <f t="shared" si="0"/>
        <v>701</v>
      </c>
      <c r="F30" s="115">
        <f t="shared" si="0"/>
        <v>613</v>
      </c>
      <c r="G30" s="118">
        <f t="shared" si="0"/>
        <v>770</v>
      </c>
      <c r="H30" s="54">
        <f t="shared" si="0"/>
        <v>999</v>
      </c>
    </row>
    <row r="31" spans="1:8" s="13" customFormat="1" ht="15.75" x14ac:dyDescent="0.25">
      <c r="B31" s="110">
        <v>1400</v>
      </c>
      <c r="C31" s="58">
        <f t="shared" si="0"/>
        <v>455</v>
      </c>
      <c r="D31" s="113">
        <f t="shared" si="0"/>
        <v>611</v>
      </c>
      <c r="E31" s="55">
        <f t="shared" si="0"/>
        <v>818</v>
      </c>
      <c r="F31" s="58">
        <f t="shared" si="0"/>
        <v>715</v>
      </c>
      <c r="G31" s="59">
        <f t="shared" si="0"/>
        <v>899</v>
      </c>
      <c r="H31" s="60">
        <f t="shared" si="0"/>
        <v>1165</v>
      </c>
    </row>
    <row r="32" spans="1:8" s="13" customFormat="1" ht="15.75" x14ac:dyDescent="0.25">
      <c r="B32" s="90">
        <v>1600</v>
      </c>
      <c r="C32" s="46">
        <f t="shared" si="0"/>
        <v>520</v>
      </c>
      <c r="D32" s="89">
        <f t="shared" si="0"/>
        <v>699</v>
      </c>
      <c r="E32" s="66">
        <f t="shared" si="0"/>
        <v>935</v>
      </c>
      <c r="F32" s="46">
        <f t="shared" si="0"/>
        <v>818</v>
      </c>
      <c r="G32" s="19">
        <f t="shared" si="0"/>
        <v>1027</v>
      </c>
      <c r="H32" s="48">
        <f t="shared" si="0"/>
        <v>1332</v>
      </c>
    </row>
    <row r="33" spans="2:8" s="13" customFormat="1" ht="15.75" x14ac:dyDescent="0.25">
      <c r="B33" s="93">
        <v>1800</v>
      </c>
      <c r="C33" s="94">
        <f t="shared" si="0"/>
        <v>585</v>
      </c>
      <c r="D33" s="91">
        <f t="shared" si="0"/>
        <v>786</v>
      </c>
      <c r="E33" s="95"/>
      <c r="F33" s="94">
        <f t="shared" si="0"/>
        <v>920</v>
      </c>
      <c r="G33" s="92">
        <f t="shared" si="0"/>
        <v>1155</v>
      </c>
      <c r="H33" s="99"/>
    </row>
    <row r="34" spans="2:8" s="13" customFormat="1" ht="16.5" thickBot="1" x14ac:dyDescent="0.3">
      <c r="B34" s="90">
        <v>2000</v>
      </c>
      <c r="C34" s="96">
        <f t="shared" si="0"/>
        <v>650</v>
      </c>
      <c r="D34" s="97">
        <f t="shared" si="0"/>
        <v>874</v>
      </c>
      <c r="E34" s="98"/>
      <c r="F34" s="100">
        <f t="shared" si="0"/>
        <v>1022</v>
      </c>
      <c r="G34" s="101">
        <f t="shared" si="0"/>
        <v>1284</v>
      </c>
      <c r="H34" s="102"/>
    </row>
    <row r="35" spans="2:8" s="13" customFormat="1" ht="15.75" x14ac:dyDescent="0.25"/>
    <row r="36" spans="2:8" s="13" customFormat="1" ht="15.75" x14ac:dyDescent="0.25"/>
  </sheetData>
  <sheetProtection algorithmName="SHA-512" hashValue="XHjCzWeNATlJYtmDVZgkIMdril3ZcI2n33ES5lKrrmyYTcdI3HSQwZ2a6ddreetOQjBoimSbtqDZaZMH6xbQOg==" saltValue="WT15jZu1am6ByhVPX9eptw==" spinCount="100000" sheet="1" objects="1" scenarios="1"/>
  <dataConsolidate/>
  <mergeCells count="18">
    <mergeCell ref="A14:B14"/>
    <mergeCell ref="A15:B15"/>
    <mergeCell ref="A16:B16"/>
    <mergeCell ref="A17:B17"/>
    <mergeCell ref="C19:H19"/>
    <mergeCell ref="C20:E20"/>
    <mergeCell ref="F20:H20"/>
    <mergeCell ref="C4:H4"/>
    <mergeCell ref="C5:E5"/>
    <mergeCell ref="F5:H5"/>
    <mergeCell ref="A10:B10"/>
    <mergeCell ref="A11:B11"/>
    <mergeCell ref="A4:B4"/>
    <mergeCell ref="A5:B5"/>
    <mergeCell ref="A6:B6"/>
    <mergeCell ref="A7:B7"/>
    <mergeCell ref="A8:B8"/>
    <mergeCell ref="A9:B9"/>
  </mergeCells>
  <printOptions horizontalCentered="1"/>
  <pageMargins left="0.11811023622047245" right="0.11811023622047245" top="0.19685039370078741" bottom="0.39370078740157483" header="0.16" footer="0.19685039370078741"/>
  <pageSetup paperSize="8" scale="60" fitToHeight="2" orientation="portrait" horizontalDpi="300" verticalDpi="300" r:id="rId1"/>
  <headerFooter alignWithMargins="0">
    <oddFooter>&amp;L&amp;A&amp;C&amp;D   -   p.&amp;P/&amp;N&amp;R&amp;F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C552A-FFAF-4A69-B8F9-E98EF27EE7CE}">
  <dimension ref="A1:H34"/>
  <sheetViews>
    <sheetView showGridLines="0" zoomScale="85" zoomScaleNormal="85" workbookViewId="0">
      <selection activeCell="C14" sqref="C14"/>
    </sheetView>
  </sheetViews>
  <sheetFormatPr defaultColWidth="9" defaultRowHeight="15.75" x14ac:dyDescent="0.25"/>
  <cols>
    <col min="1" max="2" width="11.875" style="13" customWidth="1"/>
    <col min="3" max="8" width="8.5" style="13" customWidth="1"/>
    <col min="9" max="11" width="8" style="13" customWidth="1"/>
    <col min="12" max="16384" width="9" style="13"/>
  </cols>
  <sheetData>
    <row r="1" spans="1:8" s="10" customFormat="1" ht="31.5" x14ac:dyDescent="0.25">
      <c r="A1" s="2"/>
      <c r="B1" s="3"/>
      <c r="C1" s="152" t="s">
        <v>18</v>
      </c>
      <c r="D1" s="152"/>
      <c r="E1" s="152"/>
      <c r="F1" s="152"/>
      <c r="G1" s="152"/>
      <c r="H1" s="152"/>
    </row>
    <row r="2" spans="1:8" s="10" customFormat="1" ht="15.75" customHeight="1" x14ac:dyDescent="0.25">
      <c r="A2" s="2"/>
      <c r="B2" s="3"/>
      <c r="C2" s="4"/>
      <c r="D2" s="4"/>
      <c r="E2" s="4"/>
      <c r="F2" s="4"/>
      <c r="G2" s="4"/>
      <c r="H2" s="4"/>
    </row>
    <row r="3" spans="1:8" s="12" customFormat="1" ht="21" x14ac:dyDescent="0.35">
      <c r="A3" s="1" t="s">
        <v>21</v>
      </c>
      <c r="B3" s="11"/>
      <c r="C3" s="14"/>
      <c r="D3" s="15"/>
      <c r="E3" s="15"/>
      <c r="F3" s="15"/>
      <c r="G3" s="15"/>
      <c r="H3" s="15"/>
    </row>
    <row r="4" spans="1:8" x14ac:dyDescent="0.25">
      <c r="A4" s="123" t="s">
        <v>0</v>
      </c>
      <c r="B4" s="124"/>
      <c r="C4" s="140">
        <v>22</v>
      </c>
      <c r="D4" s="141"/>
      <c r="E4" s="141"/>
      <c r="F4" s="141"/>
      <c r="G4" s="141"/>
      <c r="H4" s="142"/>
    </row>
    <row r="5" spans="1:8" x14ac:dyDescent="0.25">
      <c r="A5" s="125" t="s">
        <v>22</v>
      </c>
      <c r="B5" s="126"/>
      <c r="C5" s="143" t="s">
        <v>23</v>
      </c>
      <c r="D5" s="144"/>
      <c r="E5" s="145"/>
      <c r="F5" s="138" t="s">
        <v>24</v>
      </c>
      <c r="G5" s="138"/>
      <c r="H5" s="139"/>
    </row>
    <row r="6" spans="1:8" ht="16.5" thickBot="1" x14ac:dyDescent="0.3">
      <c r="A6" s="127" t="s">
        <v>3</v>
      </c>
      <c r="B6" s="153"/>
      <c r="C6" s="23">
        <v>400</v>
      </c>
      <c r="D6" s="24">
        <v>600</v>
      </c>
      <c r="E6" s="39">
        <v>900</v>
      </c>
      <c r="F6" s="25">
        <v>400</v>
      </c>
      <c r="G6" s="25">
        <v>600</v>
      </c>
      <c r="H6" s="25">
        <v>900</v>
      </c>
    </row>
    <row r="7" spans="1:8" x14ac:dyDescent="0.25">
      <c r="A7" s="129" t="s">
        <v>13</v>
      </c>
      <c r="B7" s="130"/>
      <c r="C7" s="26">
        <v>117</v>
      </c>
      <c r="D7" s="27">
        <v>162</v>
      </c>
      <c r="E7" s="28">
        <v>226</v>
      </c>
      <c r="F7" s="26">
        <v>184</v>
      </c>
      <c r="G7" s="38">
        <v>217</v>
      </c>
      <c r="H7" s="28">
        <v>255</v>
      </c>
    </row>
    <row r="8" spans="1:8" x14ac:dyDescent="0.25">
      <c r="A8" s="131" t="s">
        <v>4</v>
      </c>
      <c r="B8" s="132"/>
      <c r="C8" s="29">
        <v>1.3049999999999999</v>
      </c>
      <c r="D8" s="20">
        <v>1.3055000000000001</v>
      </c>
      <c r="E8" s="30">
        <v>1.2942</v>
      </c>
      <c r="F8" s="29">
        <v>0.89370000000000005</v>
      </c>
      <c r="G8" s="20">
        <v>0.9204</v>
      </c>
      <c r="H8" s="30">
        <v>0.82</v>
      </c>
    </row>
    <row r="9" spans="1:8" x14ac:dyDescent="0.25">
      <c r="A9" s="133" t="s">
        <v>5</v>
      </c>
      <c r="B9" s="134"/>
      <c r="C9" s="31">
        <v>22.1</v>
      </c>
      <c r="D9" s="21">
        <v>30</v>
      </c>
      <c r="E9" s="32">
        <v>46.8</v>
      </c>
      <c r="F9" s="31">
        <v>22.1</v>
      </c>
      <c r="G9" s="21">
        <v>30</v>
      </c>
      <c r="H9" s="32">
        <v>46.8</v>
      </c>
    </row>
    <row r="10" spans="1:8" x14ac:dyDescent="0.25">
      <c r="A10" s="119" t="s">
        <v>6</v>
      </c>
      <c r="B10" s="120"/>
      <c r="C10" s="33">
        <v>4.5999999999999996</v>
      </c>
      <c r="D10" s="22">
        <v>6.6</v>
      </c>
      <c r="E10" s="34">
        <v>9.65</v>
      </c>
      <c r="F10" s="33">
        <v>4.5999999999999996</v>
      </c>
      <c r="G10" s="22">
        <v>6.6</v>
      </c>
      <c r="H10" s="34">
        <v>9.65</v>
      </c>
    </row>
    <row r="11" spans="1:8" ht="19.5" thickBot="1" x14ac:dyDescent="0.4">
      <c r="A11" s="150" t="s">
        <v>14</v>
      </c>
      <c r="B11" s="151"/>
      <c r="C11" s="35">
        <v>0.70960000000000001</v>
      </c>
      <c r="D11" s="36">
        <v>0.98060000000000003</v>
      </c>
      <c r="E11" s="37">
        <v>1.4298999999999999</v>
      </c>
      <c r="F11" s="35">
        <v>5.5776000000000003</v>
      </c>
      <c r="G11" s="36">
        <v>5.9255000000000004</v>
      </c>
      <c r="H11" s="37">
        <v>10.313000000000001</v>
      </c>
    </row>
    <row r="13" spans="1:8" ht="21" x14ac:dyDescent="0.35">
      <c r="A13" s="5" t="s">
        <v>2</v>
      </c>
      <c r="E13" s="6"/>
      <c r="F13" s="7" t="s">
        <v>8</v>
      </c>
      <c r="G13" s="7"/>
      <c r="H13" s="10"/>
    </row>
    <row r="14" spans="1:8" x14ac:dyDescent="0.25">
      <c r="A14" s="146" t="s">
        <v>15</v>
      </c>
      <c r="B14" s="149"/>
      <c r="C14" s="77">
        <v>17</v>
      </c>
      <c r="D14" s="76" t="s">
        <v>1</v>
      </c>
      <c r="E14" s="8" t="s">
        <v>9</v>
      </c>
      <c r="F14" s="9" t="s">
        <v>10</v>
      </c>
      <c r="G14" s="9"/>
      <c r="H14" s="10"/>
    </row>
    <row r="15" spans="1:8" x14ac:dyDescent="0.25">
      <c r="A15" s="146" t="s">
        <v>16</v>
      </c>
      <c r="B15" s="149"/>
      <c r="C15" s="77">
        <v>19</v>
      </c>
      <c r="D15" s="76" t="s">
        <v>1</v>
      </c>
      <c r="E15" s="8" t="s">
        <v>9</v>
      </c>
      <c r="F15" s="9" t="s">
        <v>11</v>
      </c>
      <c r="G15" s="9"/>
      <c r="H15" s="10"/>
    </row>
    <row r="16" spans="1:8" x14ac:dyDescent="0.25">
      <c r="A16" s="146" t="s">
        <v>17</v>
      </c>
      <c r="B16" s="149"/>
      <c r="C16" s="77">
        <v>28</v>
      </c>
      <c r="D16" s="76" t="s">
        <v>1</v>
      </c>
      <c r="E16" s="8" t="s">
        <v>9</v>
      </c>
      <c r="F16" s="9" t="s">
        <v>12</v>
      </c>
      <c r="G16" s="9"/>
      <c r="H16" s="10"/>
    </row>
    <row r="17" spans="1:8" x14ac:dyDescent="0.25">
      <c r="A17" s="147" t="s">
        <v>7</v>
      </c>
      <c r="B17" s="148"/>
      <c r="C17" s="78">
        <f>C16-(AVERAGE(C14:C15))</f>
        <v>10</v>
      </c>
      <c r="D17" s="76" t="s">
        <v>1</v>
      </c>
    </row>
    <row r="19" spans="1:8" x14ac:dyDescent="0.25">
      <c r="B19" s="18" t="s">
        <v>0</v>
      </c>
      <c r="C19" s="140">
        <v>22</v>
      </c>
      <c r="D19" s="141"/>
      <c r="E19" s="141"/>
      <c r="F19" s="141"/>
      <c r="G19" s="141"/>
      <c r="H19" s="142"/>
    </row>
    <row r="20" spans="1:8" x14ac:dyDescent="0.25">
      <c r="B20" s="42" t="s">
        <v>25</v>
      </c>
      <c r="C20" s="135" t="s">
        <v>23</v>
      </c>
      <c r="D20" s="136"/>
      <c r="E20" s="137"/>
      <c r="F20" s="138" t="s">
        <v>24</v>
      </c>
      <c r="G20" s="138"/>
      <c r="H20" s="139"/>
    </row>
    <row r="21" spans="1:8" x14ac:dyDescent="0.25">
      <c r="A21" s="65"/>
      <c r="B21" s="18" t="s">
        <v>3</v>
      </c>
      <c r="C21" s="40">
        <v>400</v>
      </c>
      <c r="D21" s="41">
        <v>600</v>
      </c>
      <c r="E21" s="41">
        <v>900</v>
      </c>
      <c r="F21" s="79">
        <v>400</v>
      </c>
      <c r="G21" s="18">
        <v>600</v>
      </c>
      <c r="H21" s="80">
        <v>900</v>
      </c>
    </row>
    <row r="22" spans="1:8" ht="16.5" thickBot="1" x14ac:dyDescent="0.3">
      <c r="A22" s="67"/>
      <c r="B22" s="69"/>
      <c r="C22" s="68"/>
      <c r="D22" s="68"/>
      <c r="E22" s="72"/>
      <c r="F22" s="70"/>
      <c r="G22" s="68"/>
      <c r="H22" s="71"/>
    </row>
    <row r="23" spans="1:8" x14ac:dyDescent="0.25">
      <c r="A23" s="65"/>
      <c r="B23" s="43">
        <v>500</v>
      </c>
      <c r="C23" s="45">
        <f t="shared" ref="C23:H34" si="0">ROUND((($C$17/10)^C$8)*(C$7/1000*$B23),0)</f>
        <v>59</v>
      </c>
      <c r="D23" s="44">
        <f t="shared" si="0"/>
        <v>81</v>
      </c>
      <c r="E23" s="47">
        <f t="shared" si="0"/>
        <v>113</v>
      </c>
      <c r="F23" s="45">
        <f t="shared" si="0"/>
        <v>92</v>
      </c>
      <c r="G23" s="44">
        <f t="shared" si="0"/>
        <v>109</v>
      </c>
      <c r="H23" s="53">
        <f t="shared" si="0"/>
        <v>128</v>
      </c>
    </row>
    <row r="24" spans="1:8" x14ac:dyDescent="0.25">
      <c r="A24" s="65"/>
      <c r="B24" s="56">
        <v>600</v>
      </c>
      <c r="C24" s="46">
        <f t="shared" si="0"/>
        <v>70</v>
      </c>
      <c r="D24" s="19">
        <f t="shared" si="0"/>
        <v>97</v>
      </c>
      <c r="E24" s="48">
        <f t="shared" si="0"/>
        <v>136</v>
      </c>
      <c r="F24" s="46">
        <f t="shared" si="0"/>
        <v>110</v>
      </c>
      <c r="G24" s="19">
        <f t="shared" si="0"/>
        <v>130</v>
      </c>
      <c r="H24" s="54">
        <f t="shared" si="0"/>
        <v>153</v>
      </c>
    </row>
    <row r="25" spans="1:8" x14ac:dyDescent="0.25">
      <c r="A25" s="65"/>
      <c r="B25" s="49">
        <v>700</v>
      </c>
      <c r="C25" s="50">
        <f t="shared" si="0"/>
        <v>82</v>
      </c>
      <c r="D25" s="51">
        <f t="shared" si="0"/>
        <v>113</v>
      </c>
      <c r="E25" s="52">
        <f t="shared" si="0"/>
        <v>158</v>
      </c>
      <c r="F25" s="50">
        <f t="shared" si="0"/>
        <v>129</v>
      </c>
      <c r="G25" s="51">
        <f t="shared" si="0"/>
        <v>152</v>
      </c>
      <c r="H25" s="55">
        <f t="shared" si="0"/>
        <v>179</v>
      </c>
    </row>
    <row r="26" spans="1:8" x14ac:dyDescent="0.25">
      <c r="A26" s="65"/>
      <c r="B26" s="56">
        <v>800</v>
      </c>
      <c r="C26" s="46">
        <f t="shared" si="0"/>
        <v>94</v>
      </c>
      <c r="D26" s="19">
        <f t="shared" si="0"/>
        <v>130</v>
      </c>
      <c r="E26" s="48">
        <f t="shared" si="0"/>
        <v>181</v>
      </c>
      <c r="F26" s="46">
        <f t="shared" si="0"/>
        <v>147</v>
      </c>
      <c r="G26" s="19">
        <f t="shared" si="0"/>
        <v>174</v>
      </c>
      <c r="H26" s="48">
        <f t="shared" si="0"/>
        <v>204</v>
      </c>
    </row>
    <row r="27" spans="1:8" x14ac:dyDescent="0.25">
      <c r="A27" s="65"/>
      <c r="B27" s="57">
        <v>900</v>
      </c>
      <c r="C27" s="58">
        <f t="shared" si="0"/>
        <v>105</v>
      </c>
      <c r="D27" s="59">
        <f t="shared" si="0"/>
        <v>146</v>
      </c>
      <c r="E27" s="60">
        <f t="shared" si="0"/>
        <v>203</v>
      </c>
      <c r="F27" s="58">
        <f t="shared" si="0"/>
        <v>166</v>
      </c>
      <c r="G27" s="59">
        <f t="shared" si="0"/>
        <v>195</v>
      </c>
      <c r="H27" s="60">
        <f t="shared" si="0"/>
        <v>230</v>
      </c>
    </row>
    <row r="28" spans="1:8" x14ac:dyDescent="0.25">
      <c r="A28" s="65"/>
      <c r="B28" s="56">
        <v>1000</v>
      </c>
      <c r="C28" s="46">
        <f t="shared" si="0"/>
        <v>117</v>
      </c>
      <c r="D28" s="19">
        <f t="shared" si="0"/>
        <v>162</v>
      </c>
      <c r="E28" s="48">
        <f t="shared" si="0"/>
        <v>226</v>
      </c>
      <c r="F28" s="46">
        <f t="shared" si="0"/>
        <v>184</v>
      </c>
      <c r="G28" s="19">
        <f t="shared" si="0"/>
        <v>217</v>
      </c>
      <c r="H28" s="48">
        <f t="shared" si="0"/>
        <v>255</v>
      </c>
    </row>
    <row r="29" spans="1:8" x14ac:dyDescent="0.25">
      <c r="A29" s="65"/>
      <c r="B29" s="57">
        <v>1100</v>
      </c>
      <c r="C29" s="58">
        <f t="shared" si="0"/>
        <v>129</v>
      </c>
      <c r="D29" s="59">
        <f t="shared" si="0"/>
        <v>178</v>
      </c>
      <c r="E29" s="60">
        <f t="shared" si="0"/>
        <v>249</v>
      </c>
      <c r="F29" s="58">
        <f t="shared" si="0"/>
        <v>202</v>
      </c>
      <c r="G29" s="59">
        <f t="shared" si="0"/>
        <v>239</v>
      </c>
      <c r="H29" s="60">
        <f t="shared" si="0"/>
        <v>281</v>
      </c>
    </row>
    <row r="30" spans="1:8" x14ac:dyDescent="0.25">
      <c r="A30" s="65"/>
      <c r="B30" s="56">
        <v>1200</v>
      </c>
      <c r="C30" s="46">
        <f t="shared" si="0"/>
        <v>140</v>
      </c>
      <c r="D30" s="19">
        <f t="shared" si="0"/>
        <v>194</v>
      </c>
      <c r="E30" s="48">
        <f t="shared" si="0"/>
        <v>271</v>
      </c>
      <c r="F30" s="46">
        <f t="shared" si="0"/>
        <v>221</v>
      </c>
      <c r="G30" s="19">
        <f t="shared" si="0"/>
        <v>260</v>
      </c>
      <c r="H30" s="66">
        <f t="shared" si="0"/>
        <v>306</v>
      </c>
    </row>
    <row r="31" spans="1:8" x14ac:dyDescent="0.25">
      <c r="A31" s="65"/>
      <c r="B31" s="57">
        <v>1400</v>
      </c>
      <c r="C31" s="58">
        <f t="shared" si="0"/>
        <v>164</v>
      </c>
      <c r="D31" s="59">
        <f t="shared" si="0"/>
        <v>227</v>
      </c>
      <c r="E31" s="60">
        <f t="shared" si="0"/>
        <v>316</v>
      </c>
      <c r="F31" s="58">
        <f t="shared" si="0"/>
        <v>258</v>
      </c>
      <c r="G31" s="59">
        <f t="shared" si="0"/>
        <v>304</v>
      </c>
      <c r="H31" s="55">
        <f t="shared" si="0"/>
        <v>357</v>
      </c>
    </row>
    <row r="32" spans="1:8" x14ac:dyDescent="0.25">
      <c r="A32" s="65"/>
      <c r="B32" s="56">
        <v>1600</v>
      </c>
      <c r="C32" s="46">
        <f t="shared" si="0"/>
        <v>187</v>
      </c>
      <c r="D32" s="19">
        <f t="shared" si="0"/>
        <v>259</v>
      </c>
      <c r="E32" s="48">
        <f t="shared" si="0"/>
        <v>362</v>
      </c>
      <c r="F32" s="46">
        <f t="shared" si="0"/>
        <v>294</v>
      </c>
      <c r="G32" s="19">
        <f t="shared" si="0"/>
        <v>347</v>
      </c>
      <c r="H32" s="48">
        <f t="shared" si="0"/>
        <v>408</v>
      </c>
    </row>
    <row r="33" spans="1:8" x14ac:dyDescent="0.25">
      <c r="A33" s="65"/>
      <c r="B33" s="57">
        <v>1800</v>
      </c>
      <c r="C33" s="58">
        <f t="shared" si="0"/>
        <v>211</v>
      </c>
      <c r="D33" s="59">
        <f t="shared" si="0"/>
        <v>292</v>
      </c>
      <c r="E33" s="60"/>
      <c r="F33" s="58">
        <f t="shared" si="0"/>
        <v>331</v>
      </c>
      <c r="G33" s="59">
        <f t="shared" si="0"/>
        <v>391</v>
      </c>
      <c r="H33" s="60"/>
    </row>
    <row r="34" spans="1:8" ht="16.5" thickBot="1" x14ac:dyDescent="0.3">
      <c r="A34" s="65"/>
      <c r="B34" s="64">
        <v>2000</v>
      </c>
      <c r="C34" s="61">
        <f t="shared" si="0"/>
        <v>234</v>
      </c>
      <c r="D34" s="62">
        <f t="shared" si="0"/>
        <v>324</v>
      </c>
      <c r="E34" s="63"/>
      <c r="F34" s="61">
        <f t="shared" si="0"/>
        <v>368</v>
      </c>
      <c r="G34" s="62">
        <f t="shared" si="0"/>
        <v>434</v>
      </c>
      <c r="H34" s="63"/>
    </row>
  </sheetData>
  <sheetProtection algorithmName="SHA-512" hashValue="4OSjZKcRB9O8mGrEYYTWhGlMr3GxDv0wHN/yBygEoDbLJ6k7qb7mqigF1ZCad86kj7qpz8AQrsvIHidTy7BlRw==" saltValue="uS+w0i6B4TdOVXs3HzO/bQ==" spinCount="100000" sheet="1" objects="1" scenarios="1"/>
  <dataConsolidate/>
  <mergeCells count="19">
    <mergeCell ref="A9:B9"/>
    <mergeCell ref="C1:H1"/>
    <mergeCell ref="A4:B4"/>
    <mergeCell ref="A5:B5"/>
    <mergeCell ref="A6:B6"/>
    <mergeCell ref="A7:B7"/>
    <mergeCell ref="A8:B8"/>
    <mergeCell ref="A17:B17"/>
    <mergeCell ref="A14:B14"/>
    <mergeCell ref="A15:B15"/>
    <mergeCell ref="A16:B16"/>
    <mergeCell ref="A10:B10"/>
    <mergeCell ref="A11:B11"/>
    <mergeCell ref="C19:H19"/>
    <mergeCell ref="C4:H4"/>
    <mergeCell ref="C20:E20"/>
    <mergeCell ref="F20:H20"/>
    <mergeCell ref="C5:E5"/>
    <mergeCell ref="F5:H5"/>
  </mergeCells>
  <printOptions horizontalCentered="1"/>
  <pageMargins left="0.11811023622047245" right="0.11811023622047245" top="0.19685039370078741" bottom="0.39370078740157483" header="0.16" footer="0.19685039370078741"/>
  <pageSetup paperSize="8" scale="60" fitToHeight="2" orientation="portrait" horizontalDpi="300" verticalDpi="300" r:id="rId1"/>
  <headerFooter alignWithMargins="0">
    <oddFooter>&amp;L&amp;A&amp;C&amp;D   -   p.&amp;P/&amp;N&amp;R&amp;F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COMPACT VENTO (VERWARMING)</vt:lpstr>
      <vt:lpstr>COMPACT VENTO (KOELING)</vt:lpstr>
      <vt:lpstr>'COMPACT VENTO (KOELING)'!Afdruktitels</vt:lpstr>
      <vt:lpstr>'COMPACT VENTO (VERWARMING)'!Afdruktitels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Berthet</dc:creator>
  <cp:lastModifiedBy>Tom Crispeyn</cp:lastModifiedBy>
  <dcterms:created xsi:type="dcterms:W3CDTF">2021-02-15T15:28:26Z</dcterms:created>
  <dcterms:modified xsi:type="dcterms:W3CDTF">2021-03-18T13:01:26Z</dcterms:modified>
</cp:coreProperties>
</file>